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8750" windowHeight="9375" activeTab="0"/>
  </bookViews>
  <sheets>
    <sheet name="Revised 8.26.08" sheetId="1" r:id="rId1"/>
  </sheets>
  <definedNames/>
  <calcPr fullCalcOnLoad="1"/>
</workbook>
</file>

<file path=xl/sharedStrings.xml><?xml version="1.0" encoding="utf-8"?>
<sst xmlns="http://schemas.openxmlformats.org/spreadsheetml/2006/main" count="84" uniqueCount="71">
  <si>
    <t>John Fowler (Project Principal)</t>
  </si>
  <si>
    <t>Brett Campbell (Tunneling Manager)</t>
  </si>
  <si>
    <t>Scott Thibert (Overall Project Manager)</t>
  </si>
  <si>
    <t>Mark Weisensee (Structures &amp; Flow Diversion Manager)</t>
  </si>
  <si>
    <t>Trang Tran (Project Scheduling / Controls)</t>
  </si>
  <si>
    <t>Phil Hollingsworth (Overall Project Superintendent)</t>
  </si>
  <si>
    <t>Todd Pittman (Estimating / Engineering)</t>
  </si>
  <si>
    <t>Rodney Mintz (Quality Control)</t>
  </si>
  <si>
    <t>Mike Sealy (Site Safety Manager)</t>
  </si>
  <si>
    <t>Vernell West -             V West Consulting (Diversity Consultant)</t>
  </si>
  <si>
    <t>Mark Havekost - Jacobs Assoc. (Design Consultant)</t>
  </si>
  <si>
    <t>Mike Kowalski - Jacobs Assoc. (Project Controls / Scheduling Lead)</t>
  </si>
  <si>
    <t>Peter Raleigh - Jacobs Assoc. (MTBM Design Consultant)</t>
  </si>
  <si>
    <t>Tom Hennings - Jacobs Assoc. (Shaft Design Consultant)</t>
  </si>
  <si>
    <t>Task No.</t>
  </si>
  <si>
    <t>Task</t>
  </si>
  <si>
    <t>Hours</t>
  </si>
  <si>
    <t>Total Cost</t>
  </si>
  <si>
    <t xml:space="preserve">  </t>
  </si>
  <si>
    <t>Direct Labor Cost</t>
  </si>
  <si>
    <t>Multiplier</t>
  </si>
  <si>
    <t>Billing Rate:</t>
  </si>
  <si>
    <t>REQUIRED SERVICES</t>
  </si>
  <si>
    <t>Total Hours:</t>
  </si>
  <si>
    <t>Total Cost:</t>
  </si>
  <si>
    <t>Monthly Reports / Invoices</t>
  </si>
  <si>
    <t>Project Team Meetings</t>
  </si>
  <si>
    <t>Construction Phasing</t>
  </si>
  <si>
    <t>Corporate Health &amp; Safety Plan</t>
  </si>
  <si>
    <t>Subcontracting Procurement Plan</t>
  </si>
  <si>
    <t>Phiet Vuong (Overall Project Engineer / Purchasing Director)</t>
  </si>
  <si>
    <t xml:space="preserve">Design Support  </t>
  </si>
  <si>
    <t>Project Information</t>
  </si>
  <si>
    <t>Community Presentations</t>
  </si>
  <si>
    <t>Site Visits</t>
  </si>
  <si>
    <t>MTBM Requirements</t>
  </si>
  <si>
    <t>Partnering</t>
  </si>
  <si>
    <t>Hazard Assessment</t>
  </si>
  <si>
    <t>Health &amp; Safety Plan for Project Site</t>
  </si>
  <si>
    <t>General Construction Safety Provisions Review</t>
  </si>
  <si>
    <t>Safety Training Program</t>
  </si>
  <si>
    <t>Risk Assessment</t>
  </si>
  <si>
    <t>Project Management Plan</t>
  </si>
  <si>
    <t>Construction Staging</t>
  </si>
  <si>
    <t>Project Document Control Program</t>
  </si>
  <si>
    <t>Project Cost Control System</t>
  </si>
  <si>
    <t>Records Control</t>
  </si>
  <si>
    <t>Construction Schedule</t>
  </si>
  <si>
    <t>Construction Estimate - ERC</t>
  </si>
  <si>
    <t>MWESB Program Construction Plan</t>
  </si>
  <si>
    <t>Workforce Training &amp; Hiring</t>
  </si>
  <si>
    <t>Contractor Team Meetings</t>
  </si>
  <si>
    <t>Geotechnical Baseline Report</t>
  </si>
  <si>
    <t>Permits</t>
  </si>
  <si>
    <t>Construction Management</t>
  </si>
  <si>
    <t>Project Quality Assurance/ Quality Control Plan</t>
  </si>
  <si>
    <t>Reimbursible Direct Costs</t>
  </si>
  <si>
    <t xml:space="preserve">Deposit on MTBM </t>
  </si>
  <si>
    <t>Deposit on Seperation Plant</t>
  </si>
  <si>
    <t>Administrative Assistant (TBD)</t>
  </si>
  <si>
    <t>Field Services</t>
  </si>
  <si>
    <t>Cad Tech / Staff Engineer (TBD)</t>
  </si>
  <si>
    <t>Duration: October 2008 to June 2009</t>
  </si>
  <si>
    <t>Total Task 700</t>
  </si>
  <si>
    <t>Total Task 600</t>
  </si>
  <si>
    <t>Total Task 500</t>
  </si>
  <si>
    <t>Total Task 400</t>
  </si>
  <si>
    <t>Total Task 300</t>
  </si>
  <si>
    <t>Total Task 200</t>
  </si>
  <si>
    <t>Total Task 100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</si>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</sst>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 textRotation="90" wrapText="1"/>
    </xf>
    <xf numFmtId="0" fontId="1" fillId="0" borderId="0" xfId="0" applyFont="1" applyAlignment="1">
      <alignment textRotation="90" wrapText="1"/>
    </xf>
    <xf numFmtId="0" fontId="1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8" fontId="1" fillId="0" borderId="16" xfId="44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20" borderId="17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38" fontId="1" fillId="0" borderId="20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1" fillId="0" borderId="19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8" fontId="1" fillId="0" borderId="0" xfId="44" applyNumberFormat="1" applyFont="1" applyAlignment="1">
      <alignment horizontal="center"/>
    </xf>
    <xf numFmtId="8" fontId="1" fillId="0" borderId="10" xfId="44" applyNumberFormat="1" applyFont="1" applyBorder="1" applyAlignment="1">
      <alignment horizontal="center" textRotation="90" wrapText="1"/>
    </xf>
    <xf numFmtId="8" fontId="1" fillId="0" borderId="11" xfId="44" applyNumberFormat="1" applyFont="1" applyBorder="1" applyAlignment="1">
      <alignment horizontal="center"/>
    </xf>
    <xf numFmtId="8" fontId="1" fillId="0" borderId="13" xfId="44" applyNumberFormat="1" applyFont="1" applyBorder="1" applyAlignment="1">
      <alignment horizontal="center"/>
    </xf>
    <xf numFmtId="8" fontId="1" fillId="0" borderId="15" xfId="44" applyNumberFormat="1" applyFont="1" applyBorder="1" applyAlignment="1">
      <alignment horizontal="center"/>
    </xf>
    <xf numFmtId="8" fontId="2" fillId="0" borderId="19" xfId="44" applyNumberFormat="1" applyFont="1" applyBorder="1" applyAlignment="1">
      <alignment horizontal="center"/>
    </xf>
    <xf numFmtId="8" fontId="1" fillId="0" borderId="19" xfId="0" applyNumberFormat="1" applyFont="1" applyBorder="1" applyAlignment="1">
      <alignment horizontal="center"/>
    </xf>
    <xf numFmtId="8" fontId="0" fillId="0" borderId="0" xfId="0" applyNumberFormat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8" fontId="1" fillId="0" borderId="19" xfId="0" applyNumberFormat="1" applyFont="1" applyFill="1" applyBorder="1" applyAlignment="1">
      <alignment horizontal="left"/>
    </xf>
    <xf numFmtId="164" fontId="1" fillId="0" borderId="19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left"/>
    </xf>
    <xf numFmtId="8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8"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60"/>
      </font>
    </dxf>
    <dxf>
      <font>
        <strike val="0"/>
        <color indexed="22"/>
      </font>
    </dxf>
    <dxf>
      <font>
        <color indexed="9"/>
      </font>
    </dxf>
    <dxf>
      <font>
        <strike val="0"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zoomScale="75" zoomScaleNormal="75" zoomScalePageLayoutView="0" workbookViewId="0" topLeftCell="A1">
      <selection activeCell="A1" sqref="A1:U1"/>
    </sheetView>
  </sheetViews>
  <sheetFormatPr defaultColWidth="9.140625" defaultRowHeight="12.75"/>
  <cols>
    <col min="2" max="2" width="48.421875" style="0" customWidth="1"/>
    <col min="3" max="17" width="14.140625" style="0" customWidth="1"/>
    <col min="18" max="18" width="12.00390625" style="0" customWidth="1"/>
    <col min="19" max="19" width="13.00390625" style="0" customWidth="1"/>
    <col min="20" max="20" width="15.140625" style="0" customWidth="1"/>
    <col min="21" max="21" width="20.140625" style="0" customWidth="1"/>
  </cols>
  <sheetData>
    <row r="1" spans="1:21" ht="15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5">
      <c r="A2" s="3"/>
      <c r="B2" s="2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"/>
      <c r="U2" s="37"/>
    </row>
    <row r="3" spans="1:21" ht="15.75" thickBot="1">
      <c r="A3" s="3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"/>
      <c r="U3" s="37"/>
    </row>
    <row r="4" spans="1:21" ht="193.5">
      <c r="A4" s="5"/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30</v>
      </c>
      <c r="J4" s="7" t="s">
        <v>6</v>
      </c>
      <c r="K4" s="7" t="s">
        <v>7</v>
      </c>
      <c r="L4" s="7" t="s">
        <v>8</v>
      </c>
      <c r="M4" s="7" t="s">
        <v>59</v>
      </c>
      <c r="N4" s="7" t="s">
        <v>9</v>
      </c>
      <c r="O4" s="7" t="s">
        <v>10</v>
      </c>
      <c r="P4" s="7" t="s">
        <v>11</v>
      </c>
      <c r="Q4" s="7" t="s">
        <v>12</v>
      </c>
      <c r="R4" s="7" t="s">
        <v>13</v>
      </c>
      <c r="S4" s="7" t="s">
        <v>61</v>
      </c>
      <c r="T4" s="7" t="s">
        <v>56</v>
      </c>
      <c r="U4" s="38"/>
    </row>
    <row r="5" spans="1:21" ht="15.75" thickBot="1">
      <c r="A5" s="3"/>
      <c r="B5" s="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  <c r="U5" s="39"/>
    </row>
    <row r="6" spans="1:21" ht="15.75" thickBot="1">
      <c r="A6" s="10" t="s">
        <v>14</v>
      </c>
      <c r="B6" s="10" t="s">
        <v>15</v>
      </c>
      <c r="C6" s="11" t="s">
        <v>16</v>
      </c>
      <c r="D6" s="11" t="s">
        <v>16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11" t="s">
        <v>16</v>
      </c>
      <c r="M6" s="11"/>
      <c r="N6" s="11" t="s">
        <v>16</v>
      </c>
      <c r="O6" s="11"/>
      <c r="P6" s="11"/>
      <c r="Q6" s="11" t="s">
        <v>16</v>
      </c>
      <c r="R6" s="11" t="s">
        <v>16</v>
      </c>
      <c r="S6" s="11"/>
      <c r="T6" s="11"/>
      <c r="U6" s="40" t="s">
        <v>17</v>
      </c>
    </row>
    <row r="7" spans="1:21" ht="15.75" thickBot="1">
      <c r="A7" s="12" t="s">
        <v>18</v>
      </c>
      <c r="B7" s="13" t="s">
        <v>19</v>
      </c>
      <c r="C7" s="35">
        <v>90</v>
      </c>
      <c r="D7" s="35">
        <v>70</v>
      </c>
      <c r="E7" s="36">
        <v>70</v>
      </c>
      <c r="F7" s="36">
        <v>70</v>
      </c>
      <c r="G7" s="36">
        <v>40</v>
      </c>
      <c r="H7" s="36">
        <v>65</v>
      </c>
      <c r="I7" s="36">
        <v>50</v>
      </c>
      <c r="J7" s="36">
        <v>50</v>
      </c>
      <c r="K7" s="36">
        <v>35</v>
      </c>
      <c r="L7" s="36">
        <v>55</v>
      </c>
      <c r="M7" s="36">
        <v>35</v>
      </c>
      <c r="N7" s="36">
        <v>150</v>
      </c>
      <c r="O7" s="36">
        <v>175</v>
      </c>
      <c r="P7" s="36">
        <v>155</v>
      </c>
      <c r="Q7" s="36">
        <v>160</v>
      </c>
      <c r="R7" s="36">
        <v>170</v>
      </c>
      <c r="S7" s="36">
        <v>155</v>
      </c>
      <c r="T7" s="9"/>
      <c r="U7" s="39"/>
    </row>
    <row r="8" spans="1:21" ht="15.75" thickBot="1">
      <c r="A8" s="12"/>
      <c r="B8" s="13" t="s">
        <v>20</v>
      </c>
      <c r="C8" s="11">
        <v>2</v>
      </c>
      <c r="D8" s="11">
        <v>2</v>
      </c>
      <c r="E8" s="14">
        <v>2</v>
      </c>
      <c r="F8" s="14">
        <v>2</v>
      </c>
      <c r="G8" s="14">
        <v>2</v>
      </c>
      <c r="H8" s="14">
        <v>2</v>
      </c>
      <c r="I8" s="14">
        <v>2</v>
      </c>
      <c r="J8" s="14">
        <v>2</v>
      </c>
      <c r="K8" s="14">
        <v>2</v>
      </c>
      <c r="L8" s="14">
        <v>2</v>
      </c>
      <c r="M8" s="14">
        <v>2</v>
      </c>
      <c r="N8" s="14">
        <v>1.05</v>
      </c>
      <c r="O8" s="14">
        <v>1.05</v>
      </c>
      <c r="P8" s="14">
        <v>1.05</v>
      </c>
      <c r="Q8" s="14">
        <v>1.05</v>
      </c>
      <c r="R8" s="14">
        <v>1.05</v>
      </c>
      <c r="S8" s="14">
        <v>1.05</v>
      </c>
      <c r="T8" s="9"/>
      <c r="U8" s="39"/>
    </row>
    <row r="9" spans="1:21" ht="15">
      <c r="A9" s="17"/>
      <c r="B9" s="18" t="s">
        <v>21</v>
      </c>
      <c r="C9" s="19">
        <f aca="true" t="shared" si="0" ref="C9:S9">C7*C8</f>
        <v>180</v>
      </c>
      <c r="D9" s="19">
        <f t="shared" si="0"/>
        <v>140</v>
      </c>
      <c r="E9" s="19">
        <f t="shared" si="0"/>
        <v>140</v>
      </c>
      <c r="F9" s="19">
        <f t="shared" si="0"/>
        <v>140</v>
      </c>
      <c r="G9" s="19">
        <f t="shared" si="0"/>
        <v>80</v>
      </c>
      <c r="H9" s="19">
        <f t="shared" si="0"/>
        <v>130</v>
      </c>
      <c r="I9" s="19">
        <f t="shared" si="0"/>
        <v>100</v>
      </c>
      <c r="J9" s="19">
        <f t="shared" si="0"/>
        <v>100</v>
      </c>
      <c r="K9" s="19">
        <f t="shared" si="0"/>
        <v>70</v>
      </c>
      <c r="L9" s="19">
        <f t="shared" si="0"/>
        <v>110</v>
      </c>
      <c r="M9" s="19">
        <f t="shared" si="0"/>
        <v>70</v>
      </c>
      <c r="N9" s="19">
        <f t="shared" si="0"/>
        <v>157.5</v>
      </c>
      <c r="O9" s="19">
        <f t="shared" si="0"/>
        <v>183.75</v>
      </c>
      <c r="P9" s="19">
        <f t="shared" si="0"/>
        <v>162.75</v>
      </c>
      <c r="Q9" s="19">
        <f t="shared" si="0"/>
        <v>168</v>
      </c>
      <c r="R9" s="19">
        <f t="shared" si="0"/>
        <v>178.5</v>
      </c>
      <c r="S9" s="19">
        <f t="shared" si="0"/>
        <v>162.75</v>
      </c>
      <c r="T9" s="20"/>
      <c r="U9" s="41"/>
    </row>
    <row r="10" spans="1:21" ht="15">
      <c r="A10" s="21"/>
      <c r="B10" s="22" t="s">
        <v>22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42"/>
    </row>
    <row r="11" spans="1:21" ht="15">
      <c r="A11" s="21"/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42"/>
    </row>
    <row r="12" spans="1:21" ht="15">
      <c r="A12" s="26">
        <v>110</v>
      </c>
      <c r="B12" s="27" t="s">
        <v>42</v>
      </c>
      <c r="C12" s="23">
        <v>72</v>
      </c>
      <c r="D12" s="23">
        <v>72</v>
      </c>
      <c r="E12" s="23">
        <v>72</v>
      </c>
      <c r="F12" s="23">
        <v>36</v>
      </c>
      <c r="G12" s="23"/>
      <c r="H12" s="23"/>
      <c r="I12" s="23"/>
      <c r="J12" s="23"/>
      <c r="K12" s="23"/>
      <c r="L12" s="23"/>
      <c r="M12" s="23"/>
      <c r="N12" s="23"/>
      <c r="O12" s="23">
        <v>36</v>
      </c>
      <c r="P12" s="23"/>
      <c r="Q12" s="23"/>
      <c r="R12" s="23"/>
      <c r="S12" s="34"/>
      <c r="T12" s="25"/>
      <c r="U12" s="43">
        <f aca="true" t="shared" si="1" ref="U12:U17">(C12*$C$9)+D12*$D$9+E12*$E$9+F12*$F$9+G12*$G$9+H12*$H$9+I12*$I$9+J12*$J$9+K12*$K$9+L12*$L$9+M12*$M$9+N12*$N$9+O12*$O$9+P12*$P$9+Q12*$Q$9+R12*$R$9+S12*$S$9+T12</f>
        <v>44775</v>
      </c>
    </row>
    <row r="13" spans="1:21" ht="15">
      <c r="A13" s="26">
        <v>120</v>
      </c>
      <c r="B13" s="27" t="s">
        <v>25</v>
      </c>
      <c r="C13" s="23">
        <v>22</v>
      </c>
      <c r="D13" s="23"/>
      <c r="E13" s="23">
        <v>32</v>
      </c>
      <c r="F13" s="23"/>
      <c r="G13" s="23">
        <v>18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34"/>
      <c r="T13" s="25"/>
      <c r="U13" s="43">
        <f t="shared" si="1"/>
        <v>9880</v>
      </c>
    </row>
    <row r="14" spans="1:21" ht="15">
      <c r="A14" s="26">
        <v>130</v>
      </c>
      <c r="B14" s="27" t="s">
        <v>26</v>
      </c>
      <c r="C14" s="23">
        <v>46</v>
      </c>
      <c r="D14" s="23">
        <v>46</v>
      </c>
      <c r="E14" s="23">
        <v>48</v>
      </c>
      <c r="F14" s="23">
        <v>46</v>
      </c>
      <c r="G14" s="23"/>
      <c r="H14" s="23">
        <v>40</v>
      </c>
      <c r="I14" s="23">
        <v>40</v>
      </c>
      <c r="J14" s="23">
        <v>40</v>
      </c>
      <c r="K14" s="23">
        <v>40</v>
      </c>
      <c r="L14" s="23">
        <v>20</v>
      </c>
      <c r="M14" s="23"/>
      <c r="N14" s="23"/>
      <c r="O14" s="23"/>
      <c r="P14" s="23">
        <v>26</v>
      </c>
      <c r="Q14" s="23"/>
      <c r="R14" s="23"/>
      <c r="S14" s="34"/>
      <c r="T14" s="25"/>
      <c r="U14" s="43">
        <f t="shared" si="1"/>
        <v>50311.5</v>
      </c>
    </row>
    <row r="15" spans="1:21" ht="15">
      <c r="A15" s="26">
        <v>140</v>
      </c>
      <c r="B15" s="27" t="s">
        <v>51</v>
      </c>
      <c r="C15" s="23">
        <v>90</v>
      </c>
      <c r="D15" s="23">
        <v>90</v>
      </c>
      <c r="E15" s="23">
        <v>94</v>
      </c>
      <c r="F15" s="23">
        <v>45</v>
      </c>
      <c r="G15" s="23"/>
      <c r="H15" s="23">
        <v>90</v>
      </c>
      <c r="I15" s="23">
        <v>90</v>
      </c>
      <c r="J15" s="23">
        <v>90</v>
      </c>
      <c r="K15" s="23">
        <v>90</v>
      </c>
      <c r="L15" s="23">
        <v>50</v>
      </c>
      <c r="M15" s="23"/>
      <c r="N15" s="23"/>
      <c r="O15" s="23"/>
      <c r="P15" s="23">
        <v>50</v>
      </c>
      <c r="Q15" s="23"/>
      <c r="R15" s="23"/>
      <c r="S15" s="34"/>
      <c r="T15" s="25"/>
      <c r="U15" s="43">
        <f t="shared" si="1"/>
        <v>97897.5</v>
      </c>
    </row>
    <row r="16" spans="1:21" ht="15">
      <c r="A16" s="26">
        <v>150</v>
      </c>
      <c r="B16" s="27" t="s">
        <v>46</v>
      </c>
      <c r="C16" s="23"/>
      <c r="D16" s="23"/>
      <c r="E16" s="23">
        <v>18</v>
      </c>
      <c r="F16" s="23"/>
      <c r="G16" s="23">
        <v>72</v>
      </c>
      <c r="H16" s="23"/>
      <c r="I16" s="23">
        <v>36</v>
      </c>
      <c r="J16" s="23"/>
      <c r="K16" s="23">
        <v>110</v>
      </c>
      <c r="L16" s="23"/>
      <c r="M16" s="45">
        <v>1320</v>
      </c>
      <c r="N16" s="23"/>
      <c r="O16" s="23"/>
      <c r="P16" s="23">
        <v>24</v>
      </c>
      <c r="Q16" s="23"/>
      <c r="R16" s="23"/>
      <c r="S16" s="34"/>
      <c r="T16" s="25"/>
      <c r="U16" s="43">
        <f t="shared" si="1"/>
        <v>115886</v>
      </c>
    </row>
    <row r="17" spans="1:21" ht="15">
      <c r="A17" s="26">
        <v>160</v>
      </c>
      <c r="B17" s="27" t="s">
        <v>36</v>
      </c>
      <c r="C17" s="23">
        <v>18</v>
      </c>
      <c r="D17" s="23">
        <v>18</v>
      </c>
      <c r="E17" s="23">
        <v>54</v>
      </c>
      <c r="F17" s="23">
        <v>36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34"/>
      <c r="T17" s="25"/>
      <c r="U17" s="43">
        <f t="shared" si="1"/>
        <v>18360</v>
      </c>
    </row>
    <row r="18" spans="1:21" ht="15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34"/>
      <c r="T18" s="47" t="s">
        <v>69</v>
      </c>
      <c r="U18" s="48">
        <f>SUM(U12:U17)</f>
        <v>337110</v>
      </c>
    </row>
    <row r="19" spans="1:21" ht="15">
      <c r="A19" s="26">
        <v>210</v>
      </c>
      <c r="B19" s="27" t="s">
        <v>31</v>
      </c>
      <c r="C19" s="23">
        <v>36</v>
      </c>
      <c r="D19" s="23">
        <v>54</v>
      </c>
      <c r="E19" s="23">
        <v>92</v>
      </c>
      <c r="F19" s="23">
        <v>52</v>
      </c>
      <c r="G19" s="23">
        <v>36</v>
      </c>
      <c r="H19" s="23">
        <v>144</v>
      </c>
      <c r="I19" s="23">
        <v>40</v>
      </c>
      <c r="J19" s="23">
        <v>18</v>
      </c>
      <c r="K19" s="23">
        <v>36</v>
      </c>
      <c r="L19" s="23"/>
      <c r="M19" s="23"/>
      <c r="N19" s="23"/>
      <c r="O19" s="23">
        <v>44</v>
      </c>
      <c r="P19" s="23"/>
      <c r="Q19" s="23"/>
      <c r="R19" s="23">
        <v>24</v>
      </c>
      <c r="S19" s="34">
        <v>200</v>
      </c>
      <c r="T19" s="25"/>
      <c r="U19" s="43">
        <f aca="true" t="shared" si="2" ref="U19:U24">(C19*$C$9)+D19*$D$9+E19*$E$9+F19*$F$9+G19*$G$9+H19*$H$9+I19*$I$9+J19*$J$9+K19*$K$9+L19*$L$9+M19*$M$9+N19*$N$9+O19*$O$9+P19*$P$9+Q19*$Q$9+R19*$R$9+S19*$S$9+T19</f>
        <v>109039</v>
      </c>
    </row>
    <row r="20" spans="1:21" ht="15">
      <c r="A20" s="26">
        <v>210.1</v>
      </c>
      <c r="B20" s="27" t="s">
        <v>60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34"/>
      <c r="T20" s="49">
        <v>100000</v>
      </c>
      <c r="U20" s="43">
        <f t="shared" si="2"/>
        <v>100000</v>
      </c>
    </row>
    <row r="21" spans="1:21" ht="15">
      <c r="A21" s="26">
        <v>220</v>
      </c>
      <c r="B21" s="27" t="s">
        <v>43</v>
      </c>
      <c r="C21" s="23">
        <v>18</v>
      </c>
      <c r="D21" s="23">
        <v>36</v>
      </c>
      <c r="E21" s="23">
        <v>54</v>
      </c>
      <c r="F21" s="23">
        <v>18</v>
      </c>
      <c r="G21" s="23">
        <v>72</v>
      </c>
      <c r="H21" s="23">
        <v>180</v>
      </c>
      <c r="I21" s="23">
        <v>20</v>
      </c>
      <c r="J21" s="23">
        <v>18</v>
      </c>
      <c r="K21" s="23">
        <v>18</v>
      </c>
      <c r="L21" s="23"/>
      <c r="M21" s="23"/>
      <c r="N21" s="23"/>
      <c r="O21" s="23"/>
      <c r="P21" s="23"/>
      <c r="Q21" s="23"/>
      <c r="R21" s="23"/>
      <c r="S21" s="34"/>
      <c r="T21" s="25"/>
      <c r="U21" s="43">
        <f t="shared" si="2"/>
        <v>52580</v>
      </c>
    </row>
    <row r="22" spans="1:21" ht="15">
      <c r="A22" s="26">
        <v>230</v>
      </c>
      <c r="B22" s="27" t="s">
        <v>52</v>
      </c>
      <c r="C22" s="23">
        <v>18</v>
      </c>
      <c r="D22" s="23">
        <v>144</v>
      </c>
      <c r="E22" s="23">
        <v>54</v>
      </c>
      <c r="F22" s="23">
        <v>18</v>
      </c>
      <c r="G22" s="23"/>
      <c r="H22" s="23">
        <v>90</v>
      </c>
      <c r="I22" s="23"/>
      <c r="J22" s="23">
        <v>36</v>
      </c>
      <c r="K22" s="23"/>
      <c r="L22" s="23"/>
      <c r="M22" s="23"/>
      <c r="N22" s="23"/>
      <c r="O22" s="23">
        <v>20</v>
      </c>
      <c r="P22" s="23"/>
      <c r="Q22" s="23"/>
      <c r="R22" s="23"/>
      <c r="S22" s="34"/>
      <c r="T22" s="25"/>
      <c r="U22" s="43">
        <f t="shared" si="2"/>
        <v>52455</v>
      </c>
    </row>
    <row r="23" spans="1:21" ht="15">
      <c r="A23" s="26">
        <v>240</v>
      </c>
      <c r="B23" s="27" t="s">
        <v>41</v>
      </c>
      <c r="C23" s="23">
        <v>36</v>
      </c>
      <c r="D23" s="23">
        <v>36</v>
      </c>
      <c r="E23" s="23">
        <v>56</v>
      </c>
      <c r="F23" s="23">
        <v>36</v>
      </c>
      <c r="G23" s="23"/>
      <c r="H23" s="23">
        <v>90</v>
      </c>
      <c r="I23" s="23">
        <v>20</v>
      </c>
      <c r="J23" s="23">
        <v>36</v>
      </c>
      <c r="K23" s="23"/>
      <c r="L23" s="23"/>
      <c r="M23" s="23"/>
      <c r="N23" s="23"/>
      <c r="O23" s="23">
        <v>40</v>
      </c>
      <c r="P23" s="23">
        <v>20</v>
      </c>
      <c r="Q23" s="23"/>
      <c r="R23" s="23"/>
      <c r="S23" s="34"/>
      <c r="T23" s="25"/>
      <c r="U23" s="43">
        <f t="shared" si="2"/>
        <v>52305</v>
      </c>
    </row>
    <row r="24" spans="1:21" ht="15">
      <c r="A24" s="26">
        <v>250</v>
      </c>
      <c r="B24" s="27" t="s">
        <v>35</v>
      </c>
      <c r="C24" s="23">
        <v>126</v>
      </c>
      <c r="D24" s="23">
        <v>224</v>
      </c>
      <c r="E24" s="23">
        <v>75</v>
      </c>
      <c r="F24" s="23"/>
      <c r="G24" s="23"/>
      <c r="H24" s="23">
        <v>360</v>
      </c>
      <c r="I24" s="23">
        <v>36</v>
      </c>
      <c r="J24" s="23"/>
      <c r="K24" s="23">
        <v>20</v>
      </c>
      <c r="L24" s="23"/>
      <c r="M24" s="23"/>
      <c r="N24" s="23"/>
      <c r="O24" s="23">
        <v>24</v>
      </c>
      <c r="P24" s="23"/>
      <c r="Q24" s="23">
        <v>128</v>
      </c>
      <c r="R24" s="23">
        <v>80</v>
      </c>
      <c r="S24" s="34"/>
      <c r="T24" s="25"/>
      <c r="U24" s="43">
        <f t="shared" si="2"/>
        <v>156534</v>
      </c>
    </row>
    <row r="25" spans="1:21" ht="15">
      <c r="A25" s="26">
        <v>250.1</v>
      </c>
      <c r="B25" s="27" t="s">
        <v>57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4"/>
      <c r="T25" s="33">
        <v>1577000</v>
      </c>
      <c r="U25" s="43">
        <f>(C25*$C$14)+D25*$D$14+E25*$E$14+F25*$F$14+G25*$G$14+H25*$H$14+I25*$I$14+J25*$J$14+K25*$K$14+L25*$L$14+M25*$M$14+N25*$N$14+O25*$O$14+P25*$P$14+Q25*$Q$14+R25*$R$14+S25*$S$14+T25</f>
        <v>1577000</v>
      </c>
    </row>
    <row r="26" spans="1:21" ht="15">
      <c r="A26" s="26">
        <v>250.2</v>
      </c>
      <c r="B26" s="27" t="s">
        <v>58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4"/>
      <c r="T26" s="33">
        <v>100000</v>
      </c>
      <c r="U26" s="43">
        <f>(C26*$C$9)+D26*$D$9+E26*$E$9+F26*$F$9+G26*$G$9+H26*$H$9+I26*$I$9+J26*$J$9+K26*$K$9+L26*$L$9+M26*$M$9+N26*$N$9+O26*$O$9+P26*$P$9+Q26*$Q$9+R26*$R$9+S26*$S$9+T26</f>
        <v>100000</v>
      </c>
    </row>
    <row r="27" spans="1:21" ht="15">
      <c r="A27" s="26">
        <v>260</v>
      </c>
      <c r="B27" s="27" t="s">
        <v>53</v>
      </c>
      <c r="C27" s="23">
        <v>9</v>
      </c>
      <c r="D27" s="23">
        <v>18</v>
      </c>
      <c r="E27" s="23">
        <v>46</v>
      </c>
      <c r="F27" s="23"/>
      <c r="G27" s="23">
        <v>18</v>
      </c>
      <c r="H27" s="23"/>
      <c r="I27" s="23"/>
      <c r="J27" s="23"/>
      <c r="K27" s="23">
        <v>18</v>
      </c>
      <c r="L27" s="23"/>
      <c r="M27" s="23"/>
      <c r="N27" s="23"/>
      <c r="O27" s="23"/>
      <c r="P27" s="23"/>
      <c r="Q27" s="23"/>
      <c r="R27" s="23"/>
      <c r="S27" s="34"/>
      <c r="T27" s="25"/>
      <c r="U27" s="43">
        <f>(C27*$C$9)+D27*$D$9+E27*$E$9+F27*$F$9+G27*$G$9+H27*$H$9+I27*$I$9+J27*$J$9+K27*$K$9+L27*$L$9+M27*$M$9+N27*$N$9+O27*$O$9+P27*$P$9+Q27*$Q$9+R27*$R$9+S27*$S$9+T27</f>
        <v>13280</v>
      </c>
    </row>
    <row r="28" spans="1:21" ht="15">
      <c r="A28" s="26">
        <v>270</v>
      </c>
      <c r="B28" s="27" t="s">
        <v>27</v>
      </c>
      <c r="C28" s="23">
        <v>126</v>
      </c>
      <c r="D28" s="23">
        <v>36</v>
      </c>
      <c r="E28" s="23">
        <v>150</v>
      </c>
      <c r="F28" s="23">
        <v>108</v>
      </c>
      <c r="G28" s="23"/>
      <c r="H28" s="23">
        <v>150</v>
      </c>
      <c r="I28" s="23">
        <v>230</v>
      </c>
      <c r="J28" s="23">
        <v>54</v>
      </c>
      <c r="K28" s="23">
        <v>200</v>
      </c>
      <c r="L28" s="23"/>
      <c r="M28" s="23"/>
      <c r="N28" s="23">
        <v>80</v>
      </c>
      <c r="O28" s="23">
        <v>24</v>
      </c>
      <c r="P28" s="23"/>
      <c r="Q28" s="23"/>
      <c r="R28" s="23">
        <v>80</v>
      </c>
      <c r="S28" s="34"/>
      <c r="T28" s="25"/>
      <c r="U28" s="43">
        <f>(C28*$C$9)+D28*$D$9+E28*$E$9+F28*$F$9+G28*$G$9+H28*$H$9+I28*$I$9+J28*$J$9+K28*$K$9+L28*$L$9+M28*$M$9+N28*$N$9+O28*$O$9+P28*$P$9+Q28*$Q$9+R28*$R$9+S28*$S$9+T28</f>
        <v>157030</v>
      </c>
    </row>
    <row r="29" spans="1:21" ht="15">
      <c r="A29" s="26"/>
      <c r="B29" s="27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4"/>
      <c r="T29" s="47" t="s">
        <v>68</v>
      </c>
      <c r="U29" s="48">
        <f>SUM(U19:U28)</f>
        <v>2370223</v>
      </c>
    </row>
    <row r="30" spans="1:21" ht="15">
      <c r="A30" s="26">
        <v>310</v>
      </c>
      <c r="B30" s="27" t="s">
        <v>54</v>
      </c>
      <c r="C30" s="23">
        <v>36</v>
      </c>
      <c r="D30" s="23">
        <v>36</v>
      </c>
      <c r="E30" s="23">
        <v>72</v>
      </c>
      <c r="F30" s="23"/>
      <c r="G30" s="23"/>
      <c r="H30" s="23"/>
      <c r="I30" s="23"/>
      <c r="J30" s="23"/>
      <c r="K30" s="23">
        <v>20</v>
      </c>
      <c r="L30" s="23"/>
      <c r="M30" s="23"/>
      <c r="N30" s="23"/>
      <c r="O30" s="23"/>
      <c r="P30" s="23"/>
      <c r="Q30" s="23"/>
      <c r="R30" s="23"/>
      <c r="S30" s="34"/>
      <c r="T30" s="33">
        <v>6600</v>
      </c>
      <c r="U30" s="43">
        <f>(C30*$C$9)+D30*$D$9+E30*$E$9+F30*$F$9+G30*$G$9+H30*$H$9+I30*$I$9+J30*$J$9+K30*$K$9+L30*$L$9+M30*$M$9+N30*$N$9+O30*$O$9+P30*$P$9+Q30*$Q$9+R30*$R$9+S30*$S$9+T30</f>
        <v>29600</v>
      </c>
    </row>
    <row r="31" spans="1:21" ht="15">
      <c r="A31" s="26">
        <v>320</v>
      </c>
      <c r="B31" s="27" t="s">
        <v>55</v>
      </c>
      <c r="C31" s="23"/>
      <c r="D31" s="23"/>
      <c r="E31" s="23">
        <v>18</v>
      </c>
      <c r="F31" s="23"/>
      <c r="G31" s="23"/>
      <c r="H31" s="23"/>
      <c r="I31" s="23"/>
      <c r="J31" s="23"/>
      <c r="K31" s="23">
        <v>180</v>
      </c>
      <c r="L31" s="23"/>
      <c r="M31" s="23"/>
      <c r="N31" s="23"/>
      <c r="O31" s="23"/>
      <c r="P31" s="23"/>
      <c r="Q31" s="23"/>
      <c r="R31" s="23"/>
      <c r="S31" s="34"/>
      <c r="T31" s="25"/>
      <c r="U31" s="43">
        <f>(C31*$C$9)+D31*$D$9+E31*$E$9+F31*$F$9+G31*$G$9+H31*$H$9+I31*$I$9+J31*$J$9+K31*$K$9+L31*$L$9+M31*$M$9+N31*$N$9+O31*$O$9+P31*$P$9+Q31*$Q$9+R31*$R$9+S31*$S$9+T31</f>
        <v>15120</v>
      </c>
    </row>
    <row r="32" spans="1:21" ht="15">
      <c r="A32" s="26">
        <v>330</v>
      </c>
      <c r="B32" s="27" t="s">
        <v>44</v>
      </c>
      <c r="C32" s="23">
        <v>9</v>
      </c>
      <c r="D32" s="23"/>
      <c r="E32" s="23">
        <v>36</v>
      </c>
      <c r="F32" s="23"/>
      <c r="G32" s="23">
        <v>72</v>
      </c>
      <c r="H32" s="23"/>
      <c r="I32" s="23">
        <v>200</v>
      </c>
      <c r="J32" s="23"/>
      <c r="K32" s="23">
        <v>72</v>
      </c>
      <c r="L32" s="23"/>
      <c r="M32" s="23"/>
      <c r="N32" s="23"/>
      <c r="O32" s="23"/>
      <c r="P32" s="23">
        <v>40</v>
      </c>
      <c r="Q32" s="23"/>
      <c r="R32" s="23"/>
      <c r="S32" s="34"/>
      <c r="T32" s="25"/>
      <c r="U32" s="43">
        <f>(C32*$C$9)+D32*$D$9+E32*$E$9+F32*$F$9+G32*$G$9+H32*$H$9+I32*$I$9+J32*$J$9+K32*$K$9+L32*$L$9+M32*$M$9+N32*$N$9+O32*$O$9+P32*$P$9+Q32*$Q$9+R32*$R$9+S32*$S$9+T32</f>
        <v>43970</v>
      </c>
    </row>
    <row r="33" spans="1:21" ht="15">
      <c r="A33" s="26"/>
      <c r="B33" s="27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34"/>
      <c r="T33" s="47" t="s">
        <v>67</v>
      </c>
      <c r="U33" s="48">
        <f>SUM(U30:U32)</f>
        <v>88690</v>
      </c>
    </row>
    <row r="34" spans="1:21" ht="15">
      <c r="A34" s="26">
        <v>410</v>
      </c>
      <c r="B34" s="27" t="s">
        <v>47</v>
      </c>
      <c r="C34" s="23">
        <v>18</v>
      </c>
      <c r="D34" s="23"/>
      <c r="E34" s="23">
        <v>36</v>
      </c>
      <c r="F34" s="23">
        <v>18</v>
      </c>
      <c r="G34" s="23">
        <v>360</v>
      </c>
      <c r="H34" s="23"/>
      <c r="I34" s="23"/>
      <c r="J34" s="23">
        <v>72</v>
      </c>
      <c r="K34" s="23">
        <v>110</v>
      </c>
      <c r="L34" s="23"/>
      <c r="M34" s="23"/>
      <c r="N34" s="23"/>
      <c r="O34" s="23"/>
      <c r="P34" s="23">
        <v>120</v>
      </c>
      <c r="Q34" s="23"/>
      <c r="R34" s="23"/>
      <c r="S34" s="34"/>
      <c r="T34" s="25"/>
      <c r="U34" s="43">
        <f>(C34*$C$9)+D34*$D$9+E34*$E$9+F34*$F$9+G34*$G$9+H34*$H$9+I34*$I$9+J34*$J$9+K34*$K$9+L34*$L$9+M34*$M$9+N34*$N$9+O34*$O$9+P34*$P$9+Q34*$Q$9+R34*$R$9+S34*$S$9+T34</f>
        <v>74030</v>
      </c>
    </row>
    <row r="35" spans="1:21" ht="15">
      <c r="A35" s="26">
        <v>420</v>
      </c>
      <c r="B35" s="27" t="s">
        <v>48</v>
      </c>
      <c r="C35" s="23">
        <v>54</v>
      </c>
      <c r="D35" s="23"/>
      <c r="E35" s="23">
        <v>92</v>
      </c>
      <c r="F35" s="23">
        <v>18</v>
      </c>
      <c r="G35" s="23">
        <v>360</v>
      </c>
      <c r="H35" s="23">
        <v>72</v>
      </c>
      <c r="I35" s="23">
        <v>526</v>
      </c>
      <c r="J35" s="23">
        <v>500</v>
      </c>
      <c r="K35" s="23">
        <v>72</v>
      </c>
      <c r="L35" s="23"/>
      <c r="M35" s="23"/>
      <c r="N35" s="23"/>
      <c r="O35" s="23"/>
      <c r="P35" s="23">
        <v>200</v>
      </c>
      <c r="Q35" s="23"/>
      <c r="R35" s="23"/>
      <c r="S35" s="34"/>
      <c r="T35" s="25"/>
      <c r="U35" s="43">
        <f>(C35*$C$9)+D35*$D$9+E35*$E$9+F35*$F$9+G35*$G$9+H35*$H$9+I35*$I$9+J35*$J$9+K35*$K$9+L35*$L$9+M35*$M$9+N35*$N$9+O35*$O$9+P35*$P$9+Q35*$Q$9+R35*$R$9+S35*$S$9+T35</f>
        <v>203470</v>
      </c>
    </row>
    <row r="36" spans="1:21" ht="15">
      <c r="A36" s="26">
        <v>430</v>
      </c>
      <c r="B36" s="27" t="s">
        <v>45</v>
      </c>
      <c r="C36" s="23">
        <v>9</v>
      </c>
      <c r="D36" s="23"/>
      <c r="E36" s="23">
        <v>18</v>
      </c>
      <c r="F36" s="23"/>
      <c r="G36" s="23">
        <v>90</v>
      </c>
      <c r="H36" s="23"/>
      <c r="I36" s="23">
        <v>9</v>
      </c>
      <c r="J36" s="23">
        <v>90</v>
      </c>
      <c r="K36" s="23"/>
      <c r="L36" s="23"/>
      <c r="M36" s="23"/>
      <c r="N36" s="23"/>
      <c r="O36" s="23"/>
      <c r="P36" s="23">
        <v>20</v>
      </c>
      <c r="Q36" s="23"/>
      <c r="R36" s="23"/>
      <c r="S36" s="34"/>
      <c r="T36" s="25"/>
      <c r="U36" s="43">
        <f>(C36*$C$9)+D36*$D$9+E36*$E$9+F36*$F$9+G36*$G$9+H36*$H$9+I36*$I$9+J36*$J$9+K36*$K$9+L36*$L$9+M36*$M$9+N36*$N$9+O36*$O$9+P36*$P$9+Q36*$Q$9+R36*$R$9+S36*$S$9+T36</f>
        <v>24495</v>
      </c>
    </row>
    <row r="37" spans="1:21" ht="15">
      <c r="A37" s="26"/>
      <c r="B37" s="27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34"/>
      <c r="T37" s="47" t="s">
        <v>66</v>
      </c>
      <c r="U37" s="48">
        <f>SUM(U34:U36)</f>
        <v>301995</v>
      </c>
    </row>
    <row r="38" spans="1:21" ht="15">
      <c r="A38" s="26">
        <v>510</v>
      </c>
      <c r="B38" s="27" t="s">
        <v>37</v>
      </c>
      <c r="C38" s="23">
        <v>9</v>
      </c>
      <c r="D38" s="23">
        <v>9</v>
      </c>
      <c r="E38" s="23">
        <v>9</v>
      </c>
      <c r="F38" s="23"/>
      <c r="G38" s="23"/>
      <c r="H38" s="23">
        <v>72</v>
      </c>
      <c r="I38" s="23">
        <v>40</v>
      </c>
      <c r="J38" s="23"/>
      <c r="K38" s="23"/>
      <c r="L38" s="23">
        <v>140</v>
      </c>
      <c r="M38" s="23"/>
      <c r="N38" s="23"/>
      <c r="O38" s="23"/>
      <c r="P38" s="23"/>
      <c r="Q38" s="23"/>
      <c r="R38" s="23"/>
      <c r="S38" s="34"/>
      <c r="T38" s="25"/>
      <c r="U38" s="43">
        <f>(C38*$C$9)+D38*$D$9+E38*$E$9+F38*$F$9+G38*$G$9+H38*$H$9+I38*$I$9+J38*$J$9+K38*$K$9+L38*$L$9+M38*$M$9+N38*$N$9+O38*$O$9+P38*$P$9+Q38*$Q$9+R38*$R$9+S38*$S$9+T38</f>
        <v>32900</v>
      </c>
    </row>
    <row r="39" spans="1:21" ht="15">
      <c r="A39" s="26">
        <v>520</v>
      </c>
      <c r="B39" s="27" t="s">
        <v>28</v>
      </c>
      <c r="C39" s="23">
        <v>9</v>
      </c>
      <c r="D39" s="23"/>
      <c r="E39" s="23">
        <v>9</v>
      </c>
      <c r="F39" s="23"/>
      <c r="G39" s="23"/>
      <c r="H39" s="23"/>
      <c r="I39" s="23"/>
      <c r="J39" s="23"/>
      <c r="K39" s="23"/>
      <c r="L39" s="23">
        <v>100</v>
      </c>
      <c r="M39" s="23"/>
      <c r="N39" s="23"/>
      <c r="O39" s="23"/>
      <c r="P39" s="23"/>
      <c r="Q39" s="23"/>
      <c r="R39" s="23"/>
      <c r="S39" s="34"/>
      <c r="T39" s="25"/>
      <c r="U39" s="43">
        <f>(C39*$C$9)+D39*$D$9+E39*$E$9+F39*$F$9+G39*$G$9+H39*$H$9+I39*$I$9+J39*$J$9+K39*$K$9+L39*$L$9+M39*$M$9+N39*$N$9+O39*$O$9+P39*$P$9+Q39*$Q$9+R39*$R$9+S39*$S$9+T39</f>
        <v>13880</v>
      </c>
    </row>
    <row r="40" spans="1:21" ht="15">
      <c r="A40" s="26">
        <v>530</v>
      </c>
      <c r="B40" s="27" t="s">
        <v>38</v>
      </c>
      <c r="C40" s="23">
        <v>9</v>
      </c>
      <c r="D40" s="23">
        <v>9</v>
      </c>
      <c r="E40" s="23">
        <v>9</v>
      </c>
      <c r="F40" s="23"/>
      <c r="G40" s="23"/>
      <c r="H40" s="23"/>
      <c r="I40" s="23"/>
      <c r="J40" s="23"/>
      <c r="K40" s="23">
        <v>36</v>
      </c>
      <c r="L40" s="23">
        <v>160</v>
      </c>
      <c r="M40" s="23"/>
      <c r="N40" s="23"/>
      <c r="O40" s="23"/>
      <c r="P40" s="23"/>
      <c r="Q40" s="23"/>
      <c r="R40" s="23"/>
      <c r="S40" s="34"/>
      <c r="T40" s="25"/>
      <c r="U40" s="43">
        <f>(C40*$C$9)+D40*$D$9+E40*$E$9+F40*$F$9+G40*$G$9+H40*$H$9+I40*$I$9+J40*$J$9+K40*$K$9+L40*$L$9+M40*$M$9+N40*$N$9+O40*$O$9+P40*$P$9+Q40*$Q$9+R40*$R$9+S40*$S$9+T40</f>
        <v>24260</v>
      </c>
    </row>
    <row r="41" spans="1:21" ht="15">
      <c r="A41" s="26">
        <v>540</v>
      </c>
      <c r="B41" s="27" t="s">
        <v>39</v>
      </c>
      <c r="C41" s="23">
        <v>9</v>
      </c>
      <c r="D41" s="23"/>
      <c r="E41" s="23">
        <v>9</v>
      </c>
      <c r="F41" s="23"/>
      <c r="G41" s="23"/>
      <c r="H41" s="23"/>
      <c r="I41" s="23"/>
      <c r="J41" s="23"/>
      <c r="K41" s="23"/>
      <c r="L41" s="23">
        <v>100</v>
      </c>
      <c r="M41" s="23"/>
      <c r="N41" s="23"/>
      <c r="O41" s="23"/>
      <c r="P41" s="23"/>
      <c r="Q41" s="23"/>
      <c r="R41" s="23"/>
      <c r="S41" s="34"/>
      <c r="T41" s="25"/>
      <c r="U41" s="43">
        <f>(C41*$C$9)+D41*$D$9+E41*$E$9+F41*$F$9+G41*$G$9+H41*$H$9+I41*$I$9+J41*$J$9+K41*$K$9+L41*$L$9+M41*$M$9+N41*$N$9+O41*$O$9+P41*$P$9+Q41*$Q$9+R41*$R$9+S41*$S$9+T41</f>
        <v>13880</v>
      </c>
    </row>
    <row r="42" spans="1:21" ht="15">
      <c r="A42" s="26">
        <v>550</v>
      </c>
      <c r="B42" s="27" t="s">
        <v>40</v>
      </c>
      <c r="C42" s="23"/>
      <c r="D42" s="23"/>
      <c r="E42" s="23">
        <v>9</v>
      </c>
      <c r="F42" s="23"/>
      <c r="G42" s="23"/>
      <c r="H42" s="23"/>
      <c r="I42" s="23"/>
      <c r="J42" s="23"/>
      <c r="K42" s="23">
        <v>36</v>
      </c>
      <c r="L42" s="23">
        <v>80</v>
      </c>
      <c r="M42" s="23"/>
      <c r="N42" s="23"/>
      <c r="O42" s="23"/>
      <c r="P42" s="23"/>
      <c r="Q42" s="23"/>
      <c r="R42" s="23"/>
      <c r="S42" s="34"/>
      <c r="T42" s="25"/>
      <c r="U42" s="43">
        <f>(C42*$C$9)+D42*$D$9+E42*$E$9+F42*$F$9+G42*$G$9+H42*$H$9+I42*$I$9+J42*$J$9+K42*$K$9+L42*$L$9+M42*$M$9+N42*$N$9+O42*$O$9+P42*$P$9+Q42*$Q$9+R42*$R$9+S42*$S$9+T42</f>
        <v>12580</v>
      </c>
    </row>
    <row r="43" spans="1:21" ht="15">
      <c r="A43" s="26"/>
      <c r="B43" s="27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34"/>
      <c r="T43" s="47" t="s">
        <v>65</v>
      </c>
      <c r="U43" s="48">
        <f>SUM(U38:U42)</f>
        <v>97500</v>
      </c>
    </row>
    <row r="44" spans="1:21" ht="15">
      <c r="A44" s="26">
        <v>610</v>
      </c>
      <c r="B44" s="27" t="s">
        <v>32</v>
      </c>
      <c r="C44" s="23">
        <v>9</v>
      </c>
      <c r="D44" s="23">
        <v>9</v>
      </c>
      <c r="E44" s="23">
        <v>18</v>
      </c>
      <c r="F44" s="23"/>
      <c r="G44" s="23"/>
      <c r="H44" s="23"/>
      <c r="I44" s="23">
        <v>10</v>
      </c>
      <c r="J44" s="23"/>
      <c r="K44" s="23">
        <v>36</v>
      </c>
      <c r="L44" s="23"/>
      <c r="M44" s="23"/>
      <c r="N44" s="23">
        <v>80</v>
      </c>
      <c r="O44" s="23"/>
      <c r="P44" s="23"/>
      <c r="Q44" s="23"/>
      <c r="R44" s="23"/>
      <c r="S44" s="34"/>
      <c r="T44" s="25"/>
      <c r="U44" s="43">
        <f>(C44*$C$9)+D44*$D$9+E44*$E$9+F44*$F$9+G44*$G$9+H44*$H$9+I44*$I$9+J44*$J$9+K44*$K$9+L44*$L$9+M44*$M$9+N44*$N$9+O44*$O$9+P44*$P$9+Q44*$Q$9+R44*$R$9+S44*$S$9+T44</f>
        <v>21520</v>
      </c>
    </row>
    <row r="45" spans="1:21" ht="15">
      <c r="A45" s="26">
        <v>620</v>
      </c>
      <c r="B45" s="27" t="s">
        <v>33</v>
      </c>
      <c r="C45" s="23">
        <v>9</v>
      </c>
      <c r="D45" s="23">
        <v>9</v>
      </c>
      <c r="E45" s="23">
        <v>18</v>
      </c>
      <c r="F45" s="23"/>
      <c r="G45" s="23"/>
      <c r="H45" s="23"/>
      <c r="I45" s="23">
        <v>9</v>
      </c>
      <c r="J45" s="23"/>
      <c r="K45" s="23">
        <v>36</v>
      </c>
      <c r="L45" s="23"/>
      <c r="M45" s="23"/>
      <c r="N45" s="23"/>
      <c r="O45" s="23"/>
      <c r="P45" s="23"/>
      <c r="Q45" s="23"/>
      <c r="R45" s="23"/>
      <c r="S45" s="34"/>
      <c r="T45" s="25"/>
      <c r="U45" s="43">
        <f>(C45*$C$9)+D45*$D$9+E45*$E$9+F45*$F$9+G45*$G$9+H45*$H$9+I45*$I$9+J45*$J$9+K45*$K$9+L45*$L$9+M45*$M$9+N45*$N$9+O45*$O$9+P45*$P$9+Q45*$Q$9+R45*$R$9+S45*$S$9+T45</f>
        <v>8820</v>
      </c>
    </row>
    <row r="46" spans="1:21" ht="15">
      <c r="A46" s="26">
        <v>630</v>
      </c>
      <c r="B46" s="27" t="s">
        <v>34</v>
      </c>
      <c r="C46" s="23">
        <v>18</v>
      </c>
      <c r="D46" s="23">
        <v>36</v>
      </c>
      <c r="E46" s="23">
        <v>36</v>
      </c>
      <c r="F46" s="23"/>
      <c r="G46" s="23"/>
      <c r="H46" s="23">
        <v>72</v>
      </c>
      <c r="I46" s="23">
        <v>18</v>
      </c>
      <c r="J46" s="23">
        <v>54</v>
      </c>
      <c r="K46" s="23">
        <v>36</v>
      </c>
      <c r="L46" s="23"/>
      <c r="M46" s="23"/>
      <c r="N46" s="23"/>
      <c r="O46" s="23"/>
      <c r="P46" s="23"/>
      <c r="Q46" s="23"/>
      <c r="R46" s="23"/>
      <c r="S46" s="34"/>
      <c r="T46" s="25"/>
      <c r="U46" s="43">
        <f>(C46*$C$9)+D46*$D$9+E46*$E$9+F46*$F$9+G46*$G$9+H46*$H$9+I46*$I$9+J46*$J$9+K46*$K$9+L46*$L$9+M46*$M$9+N46*$N$9+O46*$O$9+P46*$P$9+Q46*$Q$9+R46*$R$9+S46*$S$9+T46</f>
        <v>32400</v>
      </c>
    </row>
    <row r="47" spans="1:21" ht="15">
      <c r="A47" s="26"/>
      <c r="B47" s="2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34"/>
      <c r="T47" s="47" t="s">
        <v>64</v>
      </c>
      <c r="U47" s="48">
        <f>SUM(U44:U46)</f>
        <v>62740</v>
      </c>
    </row>
    <row r="48" spans="1:21" ht="15">
      <c r="A48" s="26">
        <v>710</v>
      </c>
      <c r="B48" s="27" t="s">
        <v>29</v>
      </c>
      <c r="C48" s="23">
        <v>18</v>
      </c>
      <c r="D48" s="23"/>
      <c r="E48" s="23">
        <v>72</v>
      </c>
      <c r="F48" s="23"/>
      <c r="G48" s="23"/>
      <c r="H48" s="23"/>
      <c r="I48" s="23"/>
      <c r="J48" s="23"/>
      <c r="K48" s="23">
        <v>36</v>
      </c>
      <c r="L48" s="23">
        <v>36</v>
      </c>
      <c r="M48" s="23"/>
      <c r="N48" s="23">
        <v>100</v>
      </c>
      <c r="O48" s="23"/>
      <c r="P48" s="23"/>
      <c r="Q48" s="23"/>
      <c r="R48" s="23"/>
      <c r="S48" s="34"/>
      <c r="T48" s="25"/>
      <c r="U48" s="43">
        <f>(C48*$C$9)+D48*$D$9+E48*$E$9+F48*$F$9+G48*$G$9+H48*$H$9+I48*$I$9+J48*$J$9+K48*$K$9+L48*$L$9+M48*$M$9+N48*$N$9+O48*$O$9+P48*$P$9+Q48*$Q$9+R48*$R$9+S48*$S$9+T48</f>
        <v>35550</v>
      </c>
    </row>
    <row r="49" spans="1:21" ht="15">
      <c r="A49" s="26">
        <v>720</v>
      </c>
      <c r="B49" s="27" t="s">
        <v>49</v>
      </c>
      <c r="C49" s="23">
        <v>12</v>
      </c>
      <c r="D49" s="23"/>
      <c r="E49" s="23">
        <v>27</v>
      </c>
      <c r="F49" s="23"/>
      <c r="G49" s="23">
        <v>36</v>
      </c>
      <c r="H49" s="23"/>
      <c r="I49" s="23">
        <v>18</v>
      </c>
      <c r="J49" s="23"/>
      <c r="K49" s="23">
        <v>36</v>
      </c>
      <c r="L49" s="23"/>
      <c r="M49" s="23"/>
      <c r="N49" s="23">
        <v>120</v>
      </c>
      <c r="O49" s="23"/>
      <c r="P49" s="23"/>
      <c r="Q49" s="23"/>
      <c r="R49" s="23"/>
      <c r="S49" s="34"/>
      <c r="T49" s="25"/>
      <c r="U49" s="43">
        <f>(C49*$C$9)+D49*$D$9+E49*$E$9+F49*$F$9+G49*$G$9+H49*$H$9+I49*$I$9+J49*$J$9+K49*$K$9+L49*$L$9+M49*$M$9+N49*$N$9+O49*$O$9+P49*$P$9+Q49*$Q$9+R49*$R$9+S49*$S$9+T49</f>
        <v>32040</v>
      </c>
    </row>
    <row r="50" spans="1:21" ht="15">
      <c r="A50" s="26">
        <v>730</v>
      </c>
      <c r="B50" s="27" t="s">
        <v>50</v>
      </c>
      <c r="C50" s="23">
        <v>18</v>
      </c>
      <c r="D50" s="23"/>
      <c r="E50" s="23">
        <v>27</v>
      </c>
      <c r="F50" s="23"/>
      <c r="G50" s="23">
        <v>36</v>
      </c>
      <c r="H50" s="23"/>
      <c r="I50" s="23">
        <v>18</v>
      </c>
      <c r="J50" s="23"/>
      <c r="K50" s="23">
        <v>36</v>
      </c>
      <c r="L50" s="23"/>
      <c r="M50" s="23"/>
      <c r="N50" s="23">
        <v>120</v>
      </c>
      <c r="O50" s="23"/>
      <c r="P50" s="23"/>
      <c r="Q50" s="23"/>
      <c r="R50" s="23"/>
      <c r="S50" s="34"/>
      <c r="T50" s="25"/>
      <c r="U50" s="43">
        <f>(C50*$C$9)+D50*$D$9+E50*$E$9+F50*$F$9+G50*$G$9+H50*$H$9+I50*$I$9+J50*$J$9+K50*$K$9+L50*$L$9+M50*$M$9+N50*$N$9+O50*$O$9+P50*$P$9+Q50*$Q$9+R50*$R$9+S50*$S$9+T50</f>
        <v>33120</v>
      </c>
    </row>
    <row r="51" spans="1:21" ht="15.75" thickBo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T51" s="47" t="s">
        <v>63</v>
      </c>
      <c r="U51" s="50">
        <f>SUM(U48:U50)</f>
        <v>100710</v>
      </c>
    </row>
    <row r="52" spans="1:21" ht="15">
      <c r="A52" s="28"/>
      <c r="B52" s="29" t="s">
        <v>23</v>
      </c>
      <c r="C52" s="28">
        <f aca="true" t="shared" si="3" ref="C52:S52">SUM(C12:C50)</f>
        <v>863</v>
      </c>
      <c r="D52" s="28">
        <f t="shared" si="3"/>
        <v>882</v>
      </c>
      <c r="E52" s="46">
        <f t="shared" si="3"/>
        <v>1360</v>
      </c>
      <c r="F52" s="28">
        <f t="shared" si="3"/>
        <v>431</v>
      </c>
      <c r="G52" s="28">
        <f t="shared" si="3"/>
        <v>1170</v>
      </c>
      <c r="H52" s="28">
        <f t="shared" si="3"/>
        <v>1360</v>
      </c>
      <c r="I52" s="46">
        <f t="shared" si="3"/>
        <v>1360</v>
      </c>
      <c r="J52" s="28">
        <f t="shared" si="3"/>
        <v>1008</v>
      </c>
      <c r="K52" s="28">
        <f t="shared" si="3"/>
        <v>1274</v>
      </c>
      <c r="L52" s="28">
        <f t="shared" si="3"/>
        <v>686</v>
      </c>
      <c r="M52" s="46">
        <f>SUM(M12:M50)</f>
        <v>1320</v>
      </c>
      <c r="N52" s="28">
        <f t="shared" si="3"/>
        <v>500</v>
      </c>
      <c r="O52" s="28">
        <f t="shared" si="3"/>
        <v>188</v>
      </c>
      <c r="P52" s="28">
        <f t="shared" si="3"/>
        <v>500</v>
      </c>
      <c r="Q52" s="28">
        <f t="shared" si="3"/>
        <v>128</v>
      </c>
      <c r="R52" s="28">
        <f t="shared" si="3"/>
        <v>184</v>
      </c>
      <c r="S52" s="28">
        <f t="shared" si="3"/>
        <v>200</v>
      </c>
      <c r="T52" s="28"/>
      <c r="U52" s="51"/>
    </row>
    <row r="53" spans="1:21" ht="15">
      <c r="A53" s="15"/>
      <c r="B53" s="30" t="s">
        <v>24</v>
      </c>
      <c r="C53" s="16">
        <f aca="true" t="shared" si="4" ref="C53:S53">+C52*C9</f>
        <v>155340</v>
      </c>
      <c r="D53" s="16">
        <f t="shared" si="4"/>
        <v>123480</v>
      </c>
      <c r="E53" s="16">
        <f t="shared" si="4"/>
        <v>190400</v>
      </c>
      <c r="F53" s="16">
        <f t="shared" si="4"/>
        <v>60340</v>
      </c>
      <c r="G53" s="16">
        <f t="shared" si="4"/>
        <v>93600</v>
      </c>
      <c r="H53" s="16">
        <f t="shared" si="4"/>
        <v>176800</v>
      </c>
      <c r="I53" s="16">
        <f t="shared" si="4"/>
        <v>136000</v>
      </c>
      <c r="J53" s="16">
        <f t="shared" si="4"/>
        <v>100800</v>
      </c>
      <c r="K53" s="16">
        <f t="shared" si="4"/>
        <v>89180</v>
      </c>
      <c r="L53" s="16">
        <f t="shared" si="4"/>
        <v>75460</v>
      </c>
      <c r="M53" s="16">
        <f t="shared" si="4"/>
        <v>92400</v>
      </c>
      <c r="N53" s="16">
        <f t="shared" si="4"/>
        <v>78750</v>
      </c>
      <c r="O53" s="16">
        <f t="shared" si="4"/>
        <v>34545</v>
      </c>
      <c r="P53" s="16">
        <f t="shared" si="4"/>
        <v>81375</v>
      </c>
      <c r="Q53" s="16">
        <f t="shared" si="4"/>
        <v>21504</v>
      </c>
      <c r="R53" s="16">
        <f t="shared" si="4"/>
        <v>32844</v>
      </c>
      <c r="S53" s="16">
        <f t="shared" si="4"/>
        <v>32550</v>
      </c>
      <c r="T53" s="16">
        <f>SUM(T12:T50)</f>
        <v>1783600</v>
      </c>
      <c r="U53" s="16">
        <f>SUM(C53:T53)</f>
        <v>3358968</v>
      </c>
    </row>
    <row r="55" spans="19:20" ht="12.75">
      <c r="S55" s="53" t="s">
        <v>70</v>
      </c>
      <c r="T55" s="44" t="s">
        <v>70</v>
      </c>
    </row>
    <row r="56" ht="12.75">
      <c r="S56" s="53"/>
    </row>
  </sheetData>
  <sheetProtection/>
  <mergeCells count="2">
    <mergeCell ref="A1:U1"/>
    <mergeCell ref="S55:S56"/>
  </mergeCells>
  <conditionalFormatting sqref="T48:T50 T44:T46 T38:T42 T34:T36 T30:T32 T12:T17 T19:T28 U2:U51">
    <cfRule type="cellIs" priority="1" dxfId="0" operator="equal" stopIfTrue="1">
      <formula>0</formula>
    </cfRule>
  </conditionalFormatting>
  <conditionalFormatting sqref="T9:U9 T48:T50 T44:T46 T38:T42 T34:T36 T30:T32 T12:T17 T19:T28 U12:U51">
    <cfRule type="cellIs" priority="2" dxfId="2" operator="equal" stopIfTrue="1">
      <formula>0</formula>
    </cfRule>
    <cfRule type="cellIs" priority="3" dxfId="1" operator="equal" stopIfTrue="1">
      <formula>"""0"""</formula>
    </cfRule>
    <cfRule type="cellIs" priority="4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17" scale="61" r:id="rId1"/>
  <ignoredErrors>
    <ignoredError sqref="U29 U33 U37 U43 U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2008-08-29T16:45:31Z</cp:lastPrinted>
  <dcterms:created xsi:type="dcterms:W3CDTF">2008-08-15T21:20:35Z</dcterms:created>
  <dcterms:modified xsi:type="dcterms:W3CDTF">2008-09-26T21:39:46Z</dcterms:modified>
  <cp:category/>
  <cp:version/>
  <cp:contentType/>
  <cp:contentStatus/>
</cp:coreProperties>
</file>