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80" windowHeight="6405" activeTab="0"/>
  </bookViews>
  <sheets>
    <sheet name="Cont 100%F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<sst xmlns="http://schemas.openxmlformats.org/spreadsheetml/2006/main" count="31" uniqueCount="31">
  <si>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PORTLAND STREETCAR LOOP PROJECT</t>
  </si>
  <si>
    <t>PROPOSED CONTINGENCY COST ALLOCATION AND FUNDING PLAN</t>
  </si>
  <si>
    <t>CONCEPTUAL PLANNING, PRELIMINARY ENGINEERING AND FINAL ENGINEERING</t>
  </si>
  <si>
    <t>PRIOR WORK</t>
  </si>
  <si>
    <t>Source of Payment</t>
  </si>
  <si>
    <t>Costs</t>
  </si>
  <si>
    <t>Metro/TriMet-MTIP</t>
  </si>
  <si>
    <t>PDC-OCC</t>
  </si>
  <si>
    <t>Conceptual Planning</t>
  </si>
  <si>
    <t>Preliminary Engineering</t>
  </si>
  <si>
    <t>SubTotal</t>
  </si>
  <si>
    <t>100% FINAL ENGINEERING</t>
  </si>
  <si>
    <t>Allocation</t>
  </si>
  <si>
    <t>RD URA</t>
  </si>
  <si>
    <t>OCC URA</t>
  </si>
  <si>
    <t>CE URA</t>
  </si>
  <si>
    <t>NON-URA</t>
  </si>
  <si>
    <t>Percentage of Project</t>
  </si>
  <si>
    <t>TOTAL COST</t>
  </si>
  <si>
    <t>Less PDC Payments</t>
  </si>
  <si>
    <t>Subtotal</t>
  </si>
  <si>
    <t xml:space="preserve"> </t>
  </si>
  <si>
    <t>COST ALLOCATION</t>
  </si>
  <si>
    <t>Prior MTIP Allocation</t>
  </si>
  <si>
    <t>Additional MTIP Allocation</t>
  </si>
  <si>
    <t>Total Cost</t>
  </si>
  <si>
    <t>Remaining Balance</t>
  </si>
  <si>
    <t>SDC Budget Allocation</t>
  </si>
  <si>
    <t>PDC Budget Max.</t>
  </si>
  <si>
    <t>Exhibit B</t>
  </si>
  <si>
    <t>PDC Budget Allocation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</si>
</sst>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5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90" zoomScaleNormal="90" workbookViewId="0" topLeftCell="A24">
      <selection activeCell="A35" sqref="A35"/>
    </sheetView>
  </sheetViews>
  <sheetFormatPr defaultColWidth="9.140625" defaultRowHeight="12.75"/>
  <cols>
    <col min="1" max="1" width="25.8515625" style="0" customWidth="1"/>
    <col min="2" max="6" width="18.7109375" style="0" customWidth="1"/>
  </cols>
  <sheetData>
    <row r="1" spans="1:6" ht="12.75">
      <c r="A1" s="22" t="s">
        <v>29</v>
      </c>
      <c r="B1" s="22"/>
      <c r="C1" s="22"/>
      <c r="D1" s="22"/>
      <c r="E1" s="22"/>
      <c r="F1" s="22"/>
    </row>
    <row r="2" spans="1:6" ht="12.75">
      <c r="A2" s="22" t="s">
        <v>0</v>
      </c>
      <c r="B2" s="22"/>
      <c r="C2" s="22"/>
      <c r="D2" s="22"/>
      <c r="E2" s="22"/>
      <c r="F2" s="22"/>
    </row>
    <row r="3" spans="1:6" ht="12.75">
      <c r="A3" s="22" t="s">
        <v>1</v>
      </c>
      <c r="B3" s="22"/>
      <c r="C3" s="22"/>
      <c r="D3" s="22"/>
      <c r="E3" s="22"/>
      <c r="F3" s="22"/>
    </row>
    <row r="4" spans="1:6" ht="12.75">
      <c r="A4" s="23" t="s">
        <v>2</v>
      </c>
      <c r="B4" s="23"/>
      <c r="C4" s="23"/>
      <c r="D4" s="23"/>
      <c r="E4" s="23"/>
      <c r="F4" s="23"/>
    </row>
    <row r="5" spans="1:6" ht="12.75">
      <c r="A5" s="2"/>
      <c r="B5" s="2"/>
      <c r="C5" s="2"/>
      <c r="D5" s="2"/>
      <c r="E5" s="2"/>
      <c r="F5" s="2"/>
    </row>
    <row r="6" ht="12.75">
      <c r="A6" s="4"/>
    </row>
    <row r="7" spans="1:4" ht="12.75">
      <c r="A7" t="s">
        <v>3</v>
      </c>
      <c r="C7" s="20" t="s">
        <v>4</v>
      </c>
      <c r="D7" s="20"/>
    </row>
    <row r="8" spans="2:4" ht="12.75">
      <c r="B8" s="13" t="s">
        <v>5</v>
      </c>
      <c r="C8" s="13" t="s">
        <v>6</v>
      </c>
      <c r="D8" s="13" t="s">
        <v>7</v>
      </c>
    </row>
    <row r="9" spans="1:4" ht="12.75">
      <c r="A9" s="4" t="s">
        <v>8</v>
      </c>
      <c r="B9" s="6">
        <f>(C9+D9)</f>
        <v>1518000</v>
      </c>
      <c r="C9" s="6">
        <v>1265000</v>
      </c>
      <c r="D9" s="6">
        <f>(C9*0.2)</f>
        <v>253000</v>
      </c>
    </row>
    <row r="10" spans="1:4" ht="12.75">
      <c r="A10" s="4" t="s">
        <v>9</v>
      </c>
      <c r="B10" s="7">
        <f>(C10+D10)</f>
        <v>2260000</v>
      </c>
      <c r="C10" s="7">
        <v>1650000</v>
      </c>
      <c r="D10" s="7">
        <v>610000</v>
      </c>
    </row>
    <row r="11" spans="1:4" ht="12.75">
      <c r="A11" s="4" t="s">
        <v>10</v>
      </c>
      <c r="B11" s="6">
        <f>SUM(B9:B10)</f>
        <v>3778000</v>
      </c>
      <c r="C11" s="6">
        <f>SUM(C9:C10)</f>
        <v>2915000</v>
      </c>
      <c r="D11" s="6">
        <f>SUM(D9:D10)</f>
        <v>863000</v>
      </c>
    </row>
    <row r="12" spans="1:4" ht="12.75">
      <c r="A12" s="4"/>
      <c r="B12" s="6"/>
      <c r="C12" s="6"/>
      <c r="D12" s="6"/>
    </row>
    <row r="13" spans="1:4" ht="12.75">
      <c r="A13" s="4"/>
      <c r="B13" s="6"/>
      <c r="C13" s="6"/>
      <c r="D13" s="8"/>
    </row>
    <row r="14" spans="1:5" ht="12.75">
      <c r="A14" s="17" t="s">
        <v>11</v>
      </c>
      <c r="B14" s="6">
        <v>6270000</v>
      </c>
      <c r="D14" s="8"/>
      <c r="E14" s="6"/>
    </row>
    <row r="15" spans="1:5" ht="12.75">
      <c r="A15" s="4"/>
      <c r="B15" s="6"/>
      <c r="D15" s="8"/>
      <c r="E15" s="6"/>
    </row>
    <row r="16" spans="1:5" ht="12.75">
      <c r="A16" s="17" t="s">
        <v>18</v>
      </c>
      <c r="B16" s="6">
        <f>(B11+B14)</f>
        <v>10048000</v>
      </c>
      <c r="D16" s="8"/>
      <c r="E16" s="6"/>
    </row>
    <row r="17" spans="1:5" ht="12.75">
      <c r="A17" s="17"/>
      <c r="B17" s="6"/>
      <c r="D17" s="8"/>
      <c r="E17" s="6"/>
    </row>
    <row r="18" spans="1:5" ht="12.75">
      <c r="A18" s="17"/>
      <c r="B18" s="6"/>
      <c r="D18" s="8"/>
      <c r="E18" s="6"/>
    </row>
    <row r="19" spans="1:5" ht="12.75">
      <c r="A19" s="4"/>
      <c r="B19" s="6"/>
      <c r="D19" s="8"/>
      <c r="E19" s="6"/>
    </row>
    <row r="20" spans="1:6" ht="12.75">
      <c r="A20" t="s">
        <v>22</v>
      </c>
      <c r="B20" s="6"/>
      <c r="C20" s="21" t="s">
        <v>12</v>
      </c>
      <c r="D20" s="20"/>
      <c r="E20" s="20"/>
      <c r="F20" s="20"/>
    </row>
    <row r="21" spans="2:6" ht="12.75">
      <c r="B21" s="6"/>
      <c r="C21" s="14" t="s">
        <v>13</v>
      </c>
      <c r="D21" s="14" t="s">
        <v>14</v>
      </c>
      <c r="E21" s="13" t="s">
        <v>15</v>
      </c>
      <c r="F21" s="14" t="s">
        <v>16</v>
      </c>
    </row>
    <row r="22" spans="1:6" ht="12.75">
      <c r="A22" s="4" t="s">
        <v>17</v>
      </c>
      <c r="B22" s="6"/>
      <c r="C22" s="15">
        <v>0.2037</v>
      </c>
      <c r="D22" s="15">
        <v>0.3225</v>
      </c>
      <c r="E22" s="15">
        <v>0.3603</v>
      </c>
      <c r="F22" s="15">
        <v>0.1135</v>
      </c>
    </row>
    <row r="23" spans="1:6" ht="12.75">
      <c r="A23" s="4"/>
      <c r="B23" s="6"/>
      <c r="C23" s="15"/>
      <c r="D23" s="15"/>
      <c r="E23" s="15"/>
      <c r="F23" s="15"/>
    </row>
    <row r="24" spans="1:6" ht="12.75">
      <c r="A24" s="4" t="s">
        <v>25</v>
      </c>
      <c r="B24" s="6">
        <f>B16</f>
        <v>10048000</v>
      </c>
      <c r="C24" s="18">
        <f>(B24*C22)</f>
        <v>2046777.5999999999</v>
      </c>
      <c r="D24" s="18">
        <f>(B24*D22)</f>
        <v>3240480</v>
      </c>
      <c r="E24" s="18">
        <f>(B24*E22)</f>
        <v>3620294.4</v>
      </c>
      <c r="F24" s="18">
        <f>(B24*F22)</f>
        <v>1140448</v>
      </c>
    </row>
    <row r="25" spans="1:6" ht="12.75">
      <c r="A25" s="4" t="s">
        <v>19</v>
      </c>
      <c r="B25" s="7">
        <f>SUM(C25:F25)</f>
        <v>863000</v>
      </c>
      <c r="C25" s="7">
        <v>0</v>
      </c>
      <c r="D25" s="7">
        <f>D11</f>
        <v>863000</v>
      </c>
      <c r="E25" s="7">
        <v>0</v>
      </c>
      <c r="F25" s="7">
        <v>0</v>
      </c>
    </row>
    <row r="26" spans="1:6" ht="12.75">
      <c r="A26" s="4"/>
      <c r="B26" s="6">
        <f>SUM(C26:F26)</f>
        <v>9185000</v>
      </c>
      <c r="C26" s="18">
        <f>(C24-C25)</f>
        <v>2046777.5999999999</v>
      </c>
      <c r="D26" s="18">
        <f>(D24-D25)</f>
        <v>2377480</v>
      </c>
      <c r="E26" s="18">
        <f>(E24-E25)</f>
        <v>3620294.4</v>
      </c>
      <c r="F26" s="18">
        <f>(F24-F25)</f>
        <v>1140448</v>
      </c>
    </row>
    <row r="27" spans="1:6" ht="12.75">
      <c r="A27" s="4"/>
      <c r="B27" s="6"/>
      <c r="C27" s="18"/>
      <c r="D27" s="18"/>
      <c r="E27" s="18"/>
      <c r="F27" s="18"/>
    </row>
    <row r="28" spans="1:6" ht="12.75">
      <c r="A28" s="4" t="s">
        <v>23</v>
      </c>
      <c r="B28" s="6">
        <f>SUM(C28:F28)</f>
        <v>2915000</v>
      </c>
      <c r="C28" s="6">
        <v>0</v>
      </c>
      <c r="D28" s="6">
        <v>0</v>
      </c>
      <c r="E28" s="6">
        <f>(C11-F28)</f>
        <v>1774552</v>
      </c>
      <c r="F28" s="6">
        <f>F26</f>
        <v>1140448</v>
      </c>
    </row>
    <row r="29" spans="1:6" ht="12.75">
      <c r="A29" s="4" t="s">
        <v>24</v>
      </c>
      <c r="B29" s="7">
        <f>SUM(C29:F29)</f>
        <v>870000</v>
      </c>
      <c r="C29" s="7">
        <v>0</v>
      </c>
      <c r="D29" s="7">
        <v>0</v>
      </c>
      <c r="E29" s="7">
        <v>870000</v>
      </c>
      <c r="F29" s="7">
        <v>0</v>
      </c>
    </row>
    <row r="30" spans="1:6" ht="12.75">
      <c r="A30" s="4" t="s">
        <v>20</v>
      </c>
      <c r="B30" s="6">
        <f>(B28+B29)</f>
        <v>3785000</v>
      </c>
      <c r="C30" s="6">
        <f>(C28+C29)</f>
        <v>0</v>
      </c>
      <c r="D30" s="6">
        <f>(D28+D29)</f>
        <v>0</v>
      </c>
      <c r="E30" s="6">
        <f>(E28+E29)</f>
        <v>2644552</v>
      </c>
      <c r="F30" s="6">
        <f>(F28+F29)</f>
        <v>1140448</v>
      </c>
    </row>
    <row r="31" spans="1:6" ht="12.75">
      <c r="A31" s="4"/>
      <c r="B31" s="6"/>
      <c r="C31" s="15"/>
      <c r="D31" s="15"/>
      <c r="E31" s="15"/>
      <c r="F31" s="15"/>
    </row>
    <row r="32" spans="1:6" ht="12.75">
      <c r="A32" s="4" t="s">
        <v>26</v>
      </c>
      <c r="B32" s="6">
        <f>SUM(C32:F32)</f>
        <v>5400000</v>
      </c>
      <c r="C32" s="18">
        <f>(C26-C30)</f>
        <v>2046777.5999999999</v>
      </c>
      <c r="D32" s="18">
        <f>(D26-D30)</f>
        <v>2377480</v>
      </c>
      <c r="E32" s="18">
        <f>(E26-E30)</f>
        <v>975742.3999999999</v>
      </c>
      <c r="F32" s="18">
        <f>(F26-F30)</f>
        <v>0</v>
      </c>
    </row>
    <row r="33" spans="2:6" ht="12.75">
      <c r="B33" s="6"/>
      <c r="C33" s="9"/>
      <c r="D33" s="9"/>
      <c r="E33" s="5"/>
      <c r="F33" s="9"/>
    </row>
    <row r="34" spans="1:6" ht="12.75">
      <c r="A34" s="4" t="s">
        <v>30</v>
      </c>
      <c r="B34" s="6">
        <f>B32*A35</f>
        <v>4423625.843780135</v>
      </c>
      <c r="C34" s="6">
        <f>C32</f>
        <v>2046777.5999999999</v>
      </c>
      <c r="D34" s="6">
        <f>D32</f>
        <v>2377480</v>
      </c>
      <c r="E34" s="6">
        <f>(B34-C34-D34)</f>
        <v>-631.7562198648229</v>
      </c>
      <c r="F34" s="6">
        <v>0</v>
      </c>
    </row>
    <row r="35" spans="1:6" ht="12.75">
      <c r="A35" s="8">
        <f>(27184000/(27184000+6000000))</f>
        <v>0.8191899710703954</v>
      </c>
      <c r="B35" s="6"/>
      <c r="C35" s="6"/>
      <c r="D35" s="6"/>
      <c r="E35" s="6"/>
      <c r="F35" s="6"/>
    </row>
    <row r="36" spans="1:6" ht="12.75">
      <c r="A36" s="4" t="s">
        <v>27</v>
      </c>
      <c r="B36" s="19">
        <f>(B32*A37)</f>
        <v>976374.156219865</v>
      </c>
      <c r="C36" s="19"/>
      <c r="D36" s="19"/>
      <c r="E36" s="19">
        <f>B36</f>
        <v>976374.156219865</v>
      </c>
      <c r="F36" s="7"/>
    </row>
    <row r="37" spans="1:6" ht="12.75">
      <c r="A37" s="16">
        <f>(6000000/(27184000+6000000))</f>
        <v>0.18081002892960463</v>
      </c>
      <c r="B37" s="19"/>
      <c r="C37" s="7"/>
      <c r="D37" s="7"/>
      <c r="E37" s="7"/>
      <c r="F37" s="7"/>
    </row>
    <row r="38" spans="1:6" ht="12.75">
      <c r="A38" s="4"/>
      <c r="B38" s="6"/>
      <c r="C38" s="6"/>
      <c r="D38" s="6"/>
      <c r="E38" s="6"/>
      <c r="F38" s="6"/>
    </row>
    <row r="39" spans="1:6" ht="12.75">
      <c r="A39" s="4" t="s">
        <v>28</v>
      </c>
      <c r="B39" s="6"/>
      <c r="C39" s="6">
        <v>7500000</v>
      </c>
      <c r="D39" s="6">
        <v>3250000</v>
      </c>
      <c r="E39" s="6">
        <v>0</v>
      </c>
      <c r="F39" s="6"/>
    </row>
    <row r="41" spans="1:6" ht="12.75">
      <c r="A41" s="11"/>
      <c r="B41" s="6"/>
      <c r="C41" s="6"/>
      <c r="D41" s="6"/>
      <c r="E41" s="12"/>
      <c r="F41" s="6"/>
    </row>
    <row r="42" spans="1:6" ht="12.75">
      <c r="A42" s="4" t="s">
        <v>21</v>
      </c>
      <c r="B42" s="6"/>
      <c r="C42" s="6"/>
      <c r="D42" s="6"/>
      <c r="E42" s="6"/>
      <c r="F42" s="6"/>
    </row>
    <row r="46" spans="1:6" ht="12.75">
      <c r="A46" s="4"/>
      <c r="B46" s="6"/>
      <c r="C46" s="6"/>
      <c r="D46" s="6"/>
      <c r="E46" s="6"/>
      <c r="F46" s="6"/>
    </row>
    <row r="47" ht="0" customHeight="1" hidden="1"/>
    <row r="48" spans="1:6" ht="12.75">
      <c r="A48" s="4"/>
      <c r="B48" s="6"/>
      <c r="C48" s="6"/>
      <c r="D48" s="6"/>
      <c r="E48" s="6"/>
      <c r="F48" s="6"/>
    </row>
    <row r="49" spans="1:6" ht="12.75">
      <c r="A49" s="4"/>
      <c r="C49" s="6"/>
      <c r="D49" s="6"/>
      <c r="E49" s="6"/>
      <c r="F49" s="6"/>
    </row>
    <row r="50" spans="1:6" ht="12.75">
      <c r="A50" s="4"/>
      <c r="C50" s="6"/>
      <c r="D50" s="6"/>
      <c r="E50" s="6"/>
      <c r="F50" s="6"/>
    </row>
    <row r="51" spans="1:6" ht="12.75">
      <c r="A51" s="4"/>
      <c r="C51" s="6"/>
      <c r="D51" s="6"/>
      <c r="E51" s="6"/>
      <c r="F51" s="6"/>
    </row>
    <row r="52" spans="1:6" ht="12.75">
      <c r="A52" s="11"/>
      <c r="C52" s="6"/>
      <c r="D52" s="6"/>
      <c r="E52" s="12"/>
      <c r="F52" s="6"/>
    </row>
    <row r="53" ht="12.75">
      <c r="C53" s="6"/>
    </row>
  </sheetData>
  <mergeCells count="6">
    <mergeCell ref="C7:D7"/>
    <mergeCell ref="C20:F20"/>
    <mergeCell ref="A1:F1"/>
    <mergeCell ref="A2:F2"/>
    <mergeCell ref="A3:F3"/>
    <mergeCell ref="A4:F4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9">
      <selection activeCell="C27" sqref="C27"/>
    </sheetView>
  </sheetViews>
  <sheetFormatPr defaultColWidth="9.140625" defaultRowHeight="12.75"/>
  <cols>
    <col min="1" max="1" width="26.00390625" style="0" customWidth="1"/>
    <col min="2" max="2" width="18.00390625" style="0" customWidth="1"/>
    <col min="3" max="3" width="17.8515625" style="0" customWidth="1"/>
    <col min="4" max="6" width="18.7109375" style="0" customWidth="1"/>
  </cols>
  <sheetData>
    <row r="1" spans="1:6" ht="12.75">
      <c r="A1" s="22"/>
      <c r="B1" s="22"/>
      <c r="C1" s="22"/>
      <c r="D1" s="22"/>
      <c r="E1" s="22"/>
      <c r="F1" s="22"/>
    </row>
    <row r="2" spans="1:6" ht="12.75">
      <c r="A2" s="1"/>
      <c r="B2" s="1"/>
      <c r="C2" s="1"/>
      <c r="D2" s="1"/>
      <c r="E2" s="1"/>
      <c r="F2" s="1"/>
    </row>
    <row r="3" spans="1:6" ht="12.75">
      <c r="A3" s="22"/>
      <c r="B3" s="22"/>
      <c r="C3" s="22"/>
      <c r="D3" s="22"/>
      <c r="E3" s="22"/>
      <c r="F3" s="22"/>
    </row>
    <row r="4" spans="1:6" ht="12.75">
      <c r="A4" s="22"/>
      <c r="B4" s="22"/>
      <c r="C4" s="22"/>
      <c r="D4" s="22"/>
      <c r="E4" s="22"/>
      <c r="F4" s="22"/>
    </row>
    <row r="5" spans="1:6" ht="12.75">
      <c r="A5" s="23"/>
      <c r="B5" s="23"/>
      <c r="C5" s="23"/>
      <c r="D5" s="23"/>
      <c r="E5" s="23"/>
      <c r="F5" s="23"/>
    </row>
    <row r="6" spans="1:6" ht="12.75">
      <c r="A6" s="3"/>
      <c r="B6" s="3"/>
      <c r="C6" s="3"/>
      <c r="D6" s="3"/>
      <c r="E6" s="3"/>
      <c r="F6" s="3"/>
    </row>
    <row r="8" ht="12.75">
      <c r="A8" s="4"/>
    </row>
    <row r="9" spans="3:4" ht="12.75">
      <c r="C9" s="20"/>
      <c r="D9" s="20"/>
    </row>
    <row r="10" spans="2:4" ht="12.75">
      <c r="B10" s="5"/>
      <c r="C10" s="5"/>
      <c r="D10" s="5"/>
    </row>
    <row r="11" spans="1:4" ht="12.75">
      <c r="A11" s="4"/>
      <c r="B11" s="6"/>
      <c r="C11" s="6"/>
      <c r="D11" s="6"/>
    </row>
    <row r="12" spans="1:4" ht="12.75">
      <c r="A12" s="4"/>
      <c r="B12" s="7"/>
      <c r="C12" s="7"/>
      <c r="D12" s="7"/>
    </row>
    <row r="13" spans="1:5" ht="12.75">
      <c r="A13" s="4"/>
      <c r="B13" s="6"/>
      <c r="C13" s="6"/>
      <c r="D13" s="6"/>
      <c r="E13" s="8"/>
    </row>
    <row r="14" spans="1:5" ht="12.75">
      <c r="A14" s="4"/>
      <c r="B14" s="6"/>
      <c r="C14" s="6"/>
      <c r="D14" s="6"/>
      <c r="E14" s="8"/>
    </row>
    <row r="15" spans="1:4" ht="12.75">
      <c r="A15" s="4"/>
      <c r="B15" s="6"/>
      <c r="C15" s="6"/>
      <c r="D15" s="8"/>
    </row>
    <row r="16" spans="1:4" ht="12.75">
      <c r="A16" s="4"/>
      <c r="B16" s="6"/>
      <c r="C16" s="6"/>
      <c r="D16" s="6"/>
    </row>
    <row r="17" spans="1:4" ht="12.75">
      <c r="A17" s="4"/>
      <c r="B17" s="6"/>
      <c r="C17" s="6"/>
      <c r="D17" s="6"/>
    </row>
    <row r="18" spans="2:6" ht="12.75">
      <c r="B18" s="6"/>
      <c r="C18" s="21"/>
      <c r="D18" s="20"/>
      <c r="E18" s="20"/>
      <c r="F18" s="20"/>
    </row>
    <row r="19" spans="2:6" ht="12.75">
      <c r="B19" s="6"/>
      <c r="C19" s="9"/>
      <c r="D19" s="9"/>
      <c r="E19" s="5"/>
      <c r="F19" s="9"/>
    </row>
    <row r="20" spans="1:6" ht="12.75">
      <c r="A20" s="4"/>
      <c r="B20" s="6"/>
      <c r="C20" s="10"/>
      <c r="D20" s="10"/>
      <c r="E20" s="10"/>
      <c r="F20" s="10"/>
    </row>
    <row r="21" spans="2:6" ht="12.75">
      <c r="B21" s="6"/>
      <c r="C21" s="9"/>
      <c r="D21" s="9"/>
      <c r="E21" s="5"/>
      <c r="F21" s="9"/>
    </row>
    <row r="22" spans="1:6" ht="12.75">
      <c r="A22" s="4"/>
      <c r="B22" s="6"/>
      <c r="C22" s="6"/>
      <c r="D22" s="6"/>
      <c r="E22" s="6"/>
      <c r="F22" s="6"/>
    </row>
    <row r="23" spans="1:6" ht="12.75">
      <c r="A23" s="4"/>
      <c r="B23" s="6"/>
      <c r="C23" s="6"/>
      <c r="D23" s="6"/>
      <c r="E23" s="6"/>
      <c r="F23" s="6"/>
    </row>
    <row r="24" spans="1:6" ht="12.75">
      <c r="A24" s="4"/>
      <c r="B24" s="6"/>
      <c r="C24" s="6"/>
      <c r="D24" s="6"/>
      <c r="E24" s="6"/>
      <c r="F24" s="6"/>
    </row>
    <row r="25" spans="1:6" ht="12.75">
      <c r="A25" s="4"/>
      <c r="B25" s="6"/>
      <c r="C25" s="6"/>
      <c r="D25" s="6"/>
      <c r="E25" s="6"/>
      <c r="F25" s="6"/>
    </row>
    <row r="26" spans="1:6" ht="12.75">
      <c r="A26" s="4"/>
      <c r="B26" s="6"/>
      <c r="C26" s="6"/>
      <c r="D26" s="6"/>
      <c r="E26" s="6"/>
      <c r="F26" s="6"/>
    </row>
    <row r="27" spans="1:6" ht="12.75">
      <c r="A27" s="4"/>
      <c r="B27" s="7"/>
      <c r="C27" s="7"/>
      <c r="D27" s="7"/>
      <c r="E27" s="7"/>
      <c r="F27" s="7"/>
    </row>
    <row r="28" spans="1:6" ht="12.75">
      <c r="A28" s="4"/>
      <c r="B28" s="6"/>
      <c r="C28" s="6"/>
      <c r="D28" s="6"/>
      <c r="E28" s="6"/>
      <c r="F28" s="6"/>
    </row>
    <row r="29" spans="1:6" ht="12.75">
      <c r="A29" s="4"/>
      <c r="B29" s="6"/>
      <c r="C29" s="6"/>
      <c r="D29" s="6"/>
      <c r="E29" s="6"/>
      <c r="F29" s="6"/>
    </row>
    <row r="30" spans="1:6" ht="12.75">
      <c r="A30" s="4"/>
      <c r="B30" s="6"/>
      <c r="C30" s="6"/>
      <c r="D30" s="6"/>
      <c r="E30" s="6"/>
      <c r="F30" s="6"/>
    </row>
    <row r="31" spans="1:6" ht="12.75">
      <c r="A31" s="4"/>
      <c r="B31" s="6"/>
      <c r="C31" s="6"/>
      <c r="D31" s="6"/>
      <c r="E31" s="6"/>
      <c r="F31" s="6"/>
    </row>
    <row r="32" spans="1:6" ht="12.75">
      <c r="A32" s="4"/>
      <c r="C32" s="6"/>
      <c r="D32" s="6"/>
      <c r="E32" s="6"/>
      <c r="F32" s="6"/>
    </row>
    <row r="33" spans="1:6" ht="12.75">
      <c r="A33" s="4"/>
      <c r="C33" s="6"/>
      <c r="D33" s="6"/>
      <c r="E33" s="6"/>
      <c r="F33" s="6"/>
    </row>
    <row r="34" spans="1:6" ht="12.75">
      <c r="A34" s="11"/>
      <c r="C34" s="6"/>
      <c r="D34" s="6"/>
      <c r="E34" s="12"/>
      <c r="F34" s="6"/>
    </row>
    <row r="35" spans="1:6" ht="12.75">
      <c r="A35" s="4"/>
      <c r="C35" s="6"/>
      <c r="D35" s="6"/>
      <c r="E35" s="6"/>
      <c r="F35" s="6"/>
    </row>
    <row r="36" spans="1:6" ht="12.75">
      <c r="A36" s="4"/>
      <c r="B36" s="6"/>
      <c r="C36" s="6"/>
      <c r="D36" s="6"/>
      <c r="E36" s="6"/>
      <c r="F36" s="6"/>
    </row>
    <row r="37" spans="1:6" ht="12.75">
      <c r="A37" s="4"/>
      <c r="B37" s="6"/>
      <c r="C37" s="6"/>
      <c r="D37" s="6"/>
      <c r="E37" s="6"/>
      <c r="F37" s="6"/>
    </row>
    <row r="38" spans="1:6" ht="12.75">
      <c r="A38" s="4"/>
      <c r="B38" s="6"/>
      <c r="C38" s="6"/>
      <c r="D38" s="6"/>
      <c r="E38" s="6"/>
      <c r="F38" s="6"/>
    </row>
  </sheetData>
  <mergeCells count="6">
    <mergeCell ref="C9:D9"/>
    <mergeCell ref="C18:F18"/>
    <mergeCell ref="A1:F1"/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Portland</dc:creator>
  <cp:keywords/>
  <dc:description/>
  <cp:lastModifiedBy> </cp:lastModifiedBy>
  <cp:lastPrinted>2008-07-30T20:16:17Z</cp:lastPrinted>
  <dcterms:created xsi:type="dcterms:W3CDTF">2008-07-29T21:12:23Z</dcterms:created>
  <dcterms:modified xsi:type="dcterms:W3CDTF">2008-08-28T16:34:25Z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-118108249</vt:i4>
  </property>
  <property fmtid="{D5CDD505-2E9C-101B-9397-08002B2CF9AE}" pid="3" name="_EmailSubject">
    <vt:lpwstr>8 of 8 BTED documents for 8-20-08 *Authorize a Notice to Proceed to Portland Streetcar, Inc. to commence project management and design and civil engineering services for Final Engineering of the Portland Streetcar Loop Project  (Ordinance)</vt:lpwstr>
  </property>
  <property fmtid="{D5CDD505-2E9C-101B-9397-08002B2CF9AE}" pid="4" name="_AuthorEmail">
    <vt:lpwstr>Sandy.Graham@pdxtrans.org</vt:lpwstr>
  </property>
  <property fmtid="{D5CDD505-2E9C-101B-9397-08002B2CF9AE}" pid="5" name="_AuthorEmailDisplayName">
    <vt:lpwstr>Graham, Sandy</vt:lpwstr>
  </property>
  <property fmtid="{D5CDD505-2E9C-101B-9397-08002B2CF9AE}" pid="6" name="_ReviewingToolsShownOnce">
    <vt:lpwstr/>
  </property>
</Properties>
</file>