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ources" sheetId="1" r:id="rId1"/>
  </sheets>
  <definedNames>
    <definedName name="_xlnm.Print_Area" localSheetId="0">'Sources'!$A$1:$C$45</definedName>
  </definedNames>
  <calcPr fullCalcOnLoad="1"/>
</workbook>
</file>

<file path=xl/sharedStrings.xml><?xml version="1.0" encoding="utf-8"?>
<sst xmlns="http://schemas.openxmlformats.org/spreadsheetml/2006/main" count="32" uniqueCount="29">
  <si>
    <t>Exhibit A</t>
  </si>
  <si>
    <t xml:space="preserve">Portland Streetcar Gibbs Extension  </t>
  </si>
  <si>
    <t>SOURCES</t>
  </si>
  <si>
    <t>Local Improvement District</t>
  </si>
  <si>
    <t>PDC - Tax Increment</t>
  </si>
  <si>
    <t>Federal MTIP</t>
  </si>
  <si>
    <t>TOTAL</t>
  </si>
  <si>
    <t>USES</t>
  </si>
  <si>
    <t>Vehicles</t>
  </si>
  <si>
    <t>Maintenance Yard Improvements</t>
  </si>
  <si>
    <t>Other</t>
  </si>
  <si>
    <t>Project Contingency</t>
  </si>
  <si>
    <t>Bancroft Extension Analysis</t>
  </si>
  <si>
    <t>Track, Rail, Roadway, TES</t>
  </si>
  <si>
    <t>Subtotal Track, Rail Roadway, TES</t>
  </si>
  <si>
    <t xml:space="preserve">Construction Contingency </t>
  </si>
  <si>
    <t xml:space="preserve">Subtotal </t>
  </si>
  <si>
    <t>Water/Sewer Relocations</t>
  </si>
  <si>
    <t>Contingency</t>
  </si>
  <si>
    <t>General Construction</t>
  </si>
  <si>
    <t xml:space="preserve">Design, Management, City Staff </t>
  </si>
  <si>
    <t>Construction Interest (LID)</t>
  </si>
  <si>
    <t>Interim Financing</t>
  </si>
  <si>
    <t>Misc. System Mods (signage, NextBus, etc.)</t>
  </si>
  <si>
    <t>Import Duty</t>
  </si>
  <si>
    <t xml:space="preserve"> TOTAL</t>
  </si>
  <si>
    <t>Subtotal</t>
  </si>
  <si>
    <t>Purchase 3 Vehicles</t>
  </si>
  <si>
    <t xml:space="preserve">Final Capital Finance Plan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</si>
</sst>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mm\ d\,\ yyyy"/>
    <numFmt numFmtId="167" formatCode="&quot;$&quot;#,##0.0"/>
    <numFmt numFmtId="168" formatCode="0.0"/>
    <numFmt numFmtId="169" formatCode="#,##0.0_);\(#,##0.0\)"/>
    <numFmt numFmtId="170" formatCode="_(&quot;$&quot;* #,##0.0000_);_(&quot;$&quot;* \(#,##0.0000\);_(&quot;$&quot;* &quot;-&quot;????_);_(@_)"/>
    <numFmt numFmtId="171" formatCode="_(&quot;$&quot;* #,##0.000_);_(&quot;$&quot;* \(#,##0.000\);_(&quot;$&quot;* &quot;-&quot;?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#,##0.0"/>
    <numFmt numFmtId="177" formatCode="&quot;$&quot;#,##0.000"/>
    <numFmt numFmtId="178" formatCode="00000"/>
    <numFmt numFmtId="179" formatCode="&quot;$&quot;#,##0.000_);[Red]\(&quot;$&quot;#,##0.0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_);[Red]\(#,##0.0\)"/>
    <numFmt numFmtId="187" formatCode="&quot;$&quot;#,##0.0_);\(&quot;$&quot;#,##0.0\)"/>
    <numFmt numFmtId="188" formatCode="&quot;$&quot;#,##0.0_);[Red]\(&quot;$&quot;#,##0.0\)"/>
    <numFmt numFmtId="189" formatCode="m/d/yy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6" fontId="3" fillId="0" borderId="0" xfId="0" applyNumberFormat="1" applyFont="1" applyFill="1" applyBorder="1" applyAlignment="1">
      <alignment horizontal="right"/>
    </xf>
    <xf numFmtId="6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6" fontId="6" fillId="0" borderId="0" xfId="0" applyNumberFormat="1" applyFont="1" applyFill="1" applyBorder="1" applyAlignment="1">
      <alignment horizontal="right"/>
    </xf>
    <xf numFmtId="6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1432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A5" sqref="A5"/>
    </sheetView>
  </sheetViews>
  <sheetFormatPr defaultColWidth="9.140625" defaultRowHeight="12.75"/>
  <cols>
    <col min="1" max="1" width="47.140625" style="2" customWidth="1"/>
    <col min="2" max="2" width="18.140625" style="2" customWidth="1"/>
    <col min="3" max="3" width="7.57421875" style="2" customWidth="1"/>
    <col min="4" max="16384" width="9.140625" style="2" customWidth="1"/>
  </cols>
  <sheetData>
    <row r="1" spans="1:3" ht="18.75">
      <c r="A1" s="30" t="s">
        <v>0</v>
      </c>
      <c r="B1" s="30"/>
      <c r="C1" s="1"/>
    </row>
    <row r="2" ht="12" customHeight="1"/>
    <row r="3" spans="1:2" ht="18.75">
      <c r="A3" s="29" t="s">
        <v>1</v>
      </c>
      <c r="B3" s="29"/>
    </row>
    <row r="4" spans="1:2" ht="18.75">
      <c r="A4" s="29" t="s">
        <v>28</v>
      </c>
      <c r="B4" s="29"/>
    </row>
    <row r="5" ht="7.5" customHeight="1"/>
    <row r="6" spans="1:3" ht="15.75">
      <c r="A6" s="3" t="s">
        <v>2</v>
      </c>
      <c r="B6" s="4"/>
      <c r="C6" s="4"/>
    </row>
    <row r="7" spans="1:3" ht="12" customHeight="1">
      <c r="A7" s="3"/>
      <c r="B7" s="4"/>
      <c r="C7" s="4"/>
    </row>
    <row r="8" spans="1:3" ht="18.75">
      <c r="A8" s="5" t="s">
        <v>3</v>
      </c>
      <c r="B8" s="6">
        <v>2020000</v>
      </c>
      <c r="C8" s="7"/>
    </row>
    <row r="9" spans="1:3" ht="18.75">
      <c r="A9" s="5" t="s">
        <v>4</v>
      </c>
      <c r="B9" s="6">
        <v>3780000</v>
      </c>
      <c r="C9" s="7"/>
    </row>
    <row r="10" spans="1:3" ht="18.75">
      <c r="A10" s="5" t="s">
        <v>5</v>
      </c>
      <c r="B10" s="8">
        <v>10000000</v>
      </c>
      <c r="C10" s="9"/>
    </row>
    <row r="11" spans="1:3" ht="18.75">
      <c r="A11" s="10" t="s">
        <v>6</v>
      </c>
      <c r="B11" s="11">
        <f>SUM(B8:B10)</f>
        <v>15800000</v>
      </c>
      <c r="C11" s="12"/>
    </row>
    <row r="12" spans="1:2" ht="6.75" customHeight="1">
      <c r="A12" s="13"/>
      <c r="B12" s="13"/>
    </row>
    <row r="13" spans="1:2" ht="15.75">
      <c r="A13" s="3" t="s">
        <v>7</v>
      </c>
      <c r="B13" s="13"/>
    </row>
    <row r="14" spans="1:2" ht="11.25" customHeight="1">
      <c r="A14" s="3"/>
      <c r="B14" s="13"/>
    </row>
    <row r="15" spans="1:2" ht="15.75">
      <c r="A15" s="14" t="s">
        <v>13</v>
      </c>
      <c r="B15" s="15"/>
    </row>
    <row r="16" spans="1:2" ht="15.75">
      <c r="A16" s="16" t="s">
        <v>14</v>
      </c>
      <c r="B16" s="17">
        <v>3388563</v>
      </c>
    </row>
    <row r="17" spans="1:2" ht="15.75">
      <c r="A17" s="16" t="s">
        <v>15</v>
      </c>
      <c r="B17" s="18">
        <f>0.05*B16</f>
        <v>169428.15000000002</v>
      </c>
    </row>
    <row r="18" spans="1:2" ht="15.75">
      <c r="A18" s="19" t="s">
        <v>16</v>
      </c>
      <c r="B18" s="20">
        <f>SUM(B16:B17)</f>
        <v>3557991.15</v>
      </c>
    </row>
    <row r="20" spans="1:2" ht="15.75">
      <c r="A20" s="21" t="s">
        <v>17</v>
      </c>
      <c r="B20" s="22">
        <v>330982</v>
      </c>
    </row>
    <row r="22" ht="15.75">
      <c r="A22" s="21" t="s">
        <v>8</v>
      </c>
    </row>
    <row r="23" spans="1:2" ht="15.75">
      <c r="A23" s="16" t="s">
        <v>27</v>
      </c>
      <c r="B23" s="17">
        <f>7658515+261000</f>
        <v>7919515</v>
      </c>
    </row>
    <row r="24" spans="1:2" ht="15.75">
      <c r="A24" s="16" t="s">
        <v>18</v>
      </c>
      <c r="B24" s="18">
        <v>80485</v>
      </c>
    </row>
    <row r="25" spans="1:2" ht="15.75">
      <c r="A25" s="23" t="s">
        <v>16</v>
      </c>
      <c r="B25" s="23">
        <f>SUM(B23:B24)</f>
        <v>8000000</v>
      </c>
    </row>
    <row r="26" spans="1:2" ht="15.75">
      <c r="A26" s="17"/>
      <c r="B26" s="17"/>
    </row>
    <row r="27" spans="1:2" ht="15.75">
      <c r="A27" s="14" t="s">
        <v>9</v>
      </c>
      <c r="B27" s="17"/>
    </row>
    <row r="28" spans="1:2" ht="15.75">
      <c r="A28" s="15" t="s">
        <v>19</v>
      </c>
      <c r="B28" s="17">
        <v>1420000</v>
      </c>
    </row>
    <row r="29" spans="1:2" ht="15.75">
      <c r="A29" s="15" t="s">
        <v>15</v>
      </c>
      <c r="B29" s="18">
        <v>75000</v>
      </c>
    </row>
    <row r="30" spans="1:2" ht="15.75">
      <c r="A30" s="24" t="s">
        <v>16</v>
      </c>
      <c r="B30" s="23">
        <f>SUM(B28:B29)</f>
        <v>1495000</v>
      </c>
    </row>
    <row r="32" spans="1:2" ht="15.75">
      <c r="A32" s="14" t="s">
        <v>20</v>
      </c>
      <c r="B32" s="20">
        <f>1817300+24000</f>
        <v>1841300</v>
      </c>
    </row>
    <row r="33" spans="1:2" ht="15.75">
      <c r="A33" s="15"/>
      <c r="B33" s="17"/>
    </row>
    <row r="34" spans="1:2" ht="15.75">
      <c r="A34" s="14" t="s">
        <v>10</v>
      </c>
      <c r="B34" s="17"/>
    </row>
    <row r="35" spans="1:2" ht="15.75">
      <c r="A35" s="15" t="s">
        <v>21</v>
      </c>
      <c r="B35" s="17">
        <f>100000</f>
        <v>100000</v>
      </c>
    </row>
    <row r="36" spans="1:2" ht="15.75">
      <c r="A36" s="15" t="s">
        <v>22</v>
      </c>
      <c r="B36" s="17">
        <v>75000</v>
      </c>
    </row>
    <row r="37" spans="1:2" ht="15.75">
      <c r="A37" s="15" t="s">
        <v>23</v>
      </c>
      <c r="B37" s="17">
        <v>45000</v>
      </c>
    </row>
    <row r="38" spans="1:2" ht="15.75">
      <c r="A38" s="15" t="s">
        <v>12</v>
      </c>
      <c r="B38" s="17">
        <v>50000</v>
      </c>
    </row>
    <row r="39" spans="1:2" ht="15.75">
      <c r="A39" s="15" t="s">
        <v>24</v>
      </c>
      <c r="B39" s="18">
        <v>300000</v>
      </c>
    </row>
    <row r="40" spans="1:2" ht="15.75">
      <c r="A40" s="19" t="s">
        <v>26</v>
      </c>
      <c r="B40" s="25">
        <f>SUM(B35:B39)</f>
        <v>570000</v>
      </c>
    </row>
    <row r="42" spans="1:2" ht="15.75">
      <c r="A42" s="14" t="s">
        <v>11</v>
      </c>
      <c r="B42" s="26">
        <f>B44-(B18+B20+B25+B30+B32+B40)</f>
        <v>4726.8499999996275</v>
      </c>
    </row>
    <row r="43" spans="1:2" ht="15.75">
      <c r="A43" s="15"/>
      <c r="B43" s="17"/>
    </row>
    <row r="44" spans="1:3" ht="15.75">
      <c r="A44" s="19" t="s">
        <v>25</v>
      </c>
      <c r="B44" s="23">
        <v>15800000</v>
      </c>
      <c r="C44" s="27"/>
    </row>
    <row r="45" ht="18.75">
      <c r="A45" s="28"/>
    </row>
    <row r="46" ht="18.75">
      <c r="A46" s="28"/>
    </row>
    <row r="47" ht="18.75">
      <c r="A47" s="28"/>
    </row>
    <row r="48" ht="18.75">
      <c r="A48" s="28"/>
    </row>
    <row r="49" ht="18.75">
      <c r="A49" s="28"/>
    </row>
    <row r="50" ht="18.75">
      <c r="A50" s="28"/>
    </row>
    <row r="51" ht="18.75">
      <c r="A51" s="28"/>
    </row>
    <row r="52" ht="18.75">
      <c r="A52" s="28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</sheetData>
  <mergeCells count="3">
    <mergeCell ref="A3:B3"/>
    <mergeCell ref="A4:B4"/>
    <mergeCell ref="A1:B1"/>
  </mergeCells>
  <printOptions/>
  <pageMargins left="1.31" right="0.75" top="0.66" bottom="1" header="0.5" footer="0.5"/>
  <pageSetup horizontalDpi="600" verticalDpi="600" orientation="portrait" r:id="rId2"/>
  <headerFooter alignWithMargins="0">
    <oddFooter xml:space="preserve">&amp;R&amp;"Arial,Bold"&amp;20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 MacNichol</dc:creator>
  <cp:keywords/>
  <dc:description/>
  <cp:lastModifiedBy> </cp:lastModifiedBy>
  <cp:lastPrinted>2004-12-15T01:25:22Z</cp:lastPrinted>
  <dcterms:created xsi:type="dcterms:W3CDTF">2004-12-13T20:11:36Z</dcterms:created>
  <dcterms:modified xsi:type="dcterms:W3CDTF">2007-03-12T22:30:51Z</dcterms:modified>
  <cp:category/>
  <cp:version/>
  <cp:contentType/>
  <cp:contentStatus/>
</cp:coreProperties>
</file>