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Petition Support Calculation" sheetId="1" r:id="rId1"/>
  </sheets>
  <externalReferences>
    <externalReference r:id="rId4"/>
  </externalReferences>
  <definedNames>
    <definedName name="Engineers_Estimate">#REF!</definedName>
    <definedName name="inflation_rate">#REF!</definedName>
    <definedName name="Item1_SchA_EE">#REF!</definedName>
    <definedName name="Item1_SchB_EE">#REF!</definedName>
    <definedName name="LengthLargeInt">'[1]Calc Sheet'!#REF!</definedName>
    <definedName name="LengthSmallInt">'[1]Calc Sheet'!#REF!</definedName>
    <definedName name="_xlnm.Print_Area" localSheetId="0">'Petition Support Calculation'!$A$1:$M$111</definedName>
    <definedName name="TABLE" localSheetId="0">'Petition Support Calculation'!#REF!</definedName>
    <definedName name="Total_SchA_EE">#REF!</definedName>
    <definedName name="Total_SchB_EE">#REF!</definedName>
  </definedNames>
  <calcPr fullCalcOnLoad="1"/>
</workbook>
</file>

<file path=xl/sharedStrings.xml><?xml version="1.0" encoding="utf-8"?>
<sst xmlns="http://schemas.openxmlformats.org/spreadsheetml/2006/main" count="262" uniqueCount="209">
  <si>
    <t>STATE_ID</t>
  </si>
  <si>
    <t>1S1E10CA  100</t>
  </si>
  <si>
    <t>1S1E10CA  200</t>
  </si>
  <si>
    <t>1S1E10DB  200</t>
  </si>
  <si>
    <t>1S1E10DB  800</t>
  </si>
  <si>
    <t>1S1E10DB  900</t>
  </si>
  <si>
    <t>1S1E03DC  500</t>
  </si>
  <si>
    <t>1S1E10    200</t>
  </si>
  <si>
    <t>1S1E10    300</t>
  </si>
  <si>
    <t>1S1E10    400</t>
  </si>
  <si>
    <t>1S1E10AC  200</t>
  </si>
  <si>
    <t>1S1E10BA  100</t>
  </si>
  <si>
    <t>1S1E10BA  200</t>
  </si>
  <si>
    <t>1S1E10BA  300</t>
  </si>
  <si>
    <t>1S1E10BD  100</t>
  </si>
  <si>
    <t>1S1E10BD  200</t>
  </si>
  <si>
    <t>1S1E10BD  300</t>
  </si>
  <si>
    <t>1S1E10BD  400</t>
  </si>
  <si>
    <t>1S1E10BD  500</t>
  </si>
  <si>
    <t>1S1E10BD  600</t>
  </si>
  <si>
    <t>1S1E10BD  700</t>
  </si>
  <si>
    <t>1S1E10BD  800</t>
  </si>
  <si>
    <t>1S1E10CA  300</t>
  </si>
  <si>
    <t>1S1E10CA  400</t>
  </si>
  <si>
    <t>1S1E10CA  500</t>
  </si>
  <si>
    <t>1S1E10CA  600</t>
  </si>
  <si>
    <t>1S1E10CD  100</t>
  </si>
  <si>
    <t>1S1E10CD  200</t>
  </si>
  <si>
    <t>1S1E10CD  300</t>
  </si>
  <si>
    <t>1S1E10CD  400</t>
  </si>
  <si>
    <t>1S1E10CD  500</t>
  </si>
  <si>
    <t>1S1E10DB  1000</t>
  </si>
  <si>
    <t>1S1E10DB  300</t>
  </si>
  <si>
    <t>1S1E10DB  400</t>
  </si>
  <si>
    <t>1S1E10DB  500</t>
  </si>
  <si>
    <t>1S1E10DB  600</t>
  </si>
  <si>
    <t>1S1E10DB  700</t>
  </si>
  <si>
    <t>1S1E10DC  100</t>
  </si>
  <si>
    <t>1S1E10DC  101</t>
  </si>
  <si>
    <t>1S1E10DC  200</t>
  </si>
  <si>
    <t>1S1E10DC  300</t>
  </si>
  <si>
    <t>1S1E10DC  400</t>
  </si>
  <si>
    <t>1S1E10DC  500</t>
  </si>
  <si>
    <t>1S1E09    1100</t>
  </si>
  <si>
    <t>1S1E09    1200</t>
  </si>
  <si>
    <t>1S1E09    1300</t>
  </si>
  <si>
    <t>1S1E09    1400</t>
  </si>
  <si>
    <t>1S1E09    1500</t>
  </si>
  <si>
    <t>1S1E09    200</t>
  </si>
  <si>
    <t>1S1E09    300</t>
  </si>
  <si>
    <t>1S1E09    400</t>
  </si>
  <si>
    <t>1S1E09    500</t>
  </si>
  <si>
    <t>1S1E09    600</t>
  </si>
  <si>
    <t>1S1E09AC  100</t>
  </si>
  <si>
    <t>1S1E09AC  3500</t>
  </si>
  <si>
    <t>1S1E09AC  3700</t>
  </si>
  <si>
    <t>1S1E09AC  3800</t>
  </si>
  <si>
    <t>1S1E09AC  8000</t>
  </si>
  <si>
    <t>1S1E09AC  8100</t>
  </si>
  <si>
    <t>1S1E09AD  100</t>
  </si>
  <si>
    <t>1S1E09AD  200</t>
  </si>
  <si>
    <t>1S1E09AD  500</t>
  </si>
  <si>
    <t>1S1E09DB  100</t>
  </si>
  <si>
    <t>1S1E09DB  3200</t>
  </si>
  <si>
    <t>1S1E09DB  4500</t>
  </si>
  <si>
    <t>1S1E10AC  310</t>
  </si>
  <si>
    <t>1S1E10AC  311</t>
  </si>
  <si>
    <t>1S1E10CD  600</t>
  </si>
  <si>
    <t>1S1E10AC  301</t>
  </si>
  <si>
    <t>1S1E10AC  302</t>
  </si>
  <si>
    <t>1S1E10AC  303</t>
  </si>
  <si>
    <t>1S1E10AC  304</t>
  </si>
  <si>
    <t>1S1E10AC  305</t>
  </si>
  <si>
    <t>1S1E10AC  306</t>
  </si>
  <si>
    <t>1S1E10AC  307</t>
  </si>
  <si>
    <t>1S1E10AC  308</t>
  </si>
  <si>
    <t>1S1E10AC  309</t>
  </si>
  <si>
    <t>Total Square Feet</t>
  </si>
  <si>
    <t>Total</t>
  </si>
  <si>
    <t>RNO</t>
  </si>
  <si>
    <t>R140914790</t>
  </si>
  <si>
    <t>R140914860</t>
  </si>
  <si>
    <t>R140917370</t>
  </si>
  <si>
    <t>R140913370</t>
  </si>
  <si>
    <t>R140914680</t>
  </si>
  <si>
    <t>R140911480</t>
  </si>
  <si>
    <t>R140913060</t>
  </si>
  <si>
    <t>R991100740</t>
  </si>
  <si>
    <t>R140914960</t>
  </si>
  <si>
    <t>R140916080</t>
  </si>
  <si>
    <t>R991100800</t>
  </si>
  <si>
    <t>R140913120</t>
  </si>
  <si>
    <t>R991100590</t>
  </si>
  <si>
    <t>R991100600</t>
  </si>
  <si>
    <t>R991100610</t>
  </si>
  <si>
    <t>R140917400</t>
  </si>
  <si>
    <t>R140916260</t>
  </si>
  <si>
    <t>R991100870</t>
  </si>
  <si>
    <t>R991100930</t>
  </si>
  <si>
    <t>R991100640</t>
  </si>
  <si>
    <t>R991091430</t>
  </si>
  <si>
    <t>R991090350</t>
  </si>
  <si>
    <t>R991091720</t>
  </si>
  <si>
    <t>R991091730</t>
  </si>
  <si>
    <t>R991091740</t>
  </si>
  <si>
    <t>R991090550</t>
  </si>
  <si>
    <t>R991091700</t>
  </si>
  <si>
    <t>R991091710</t>
  </si>
  <si>
    <t>R991090480</t>
  </si>
  <si>
    <t>R991090460</t>
  </si>
  <si>
    <t>R991090720</t>
  </si>
  <si>
    <t>R991090430</t>
  </si>
  <si>
    <t>R991090420</t>
  </si>
  <si>
    <t>R991090410</t>
  </si>
  <si>
    <t>R991090830</t>
  </si>
  <si>
    <t>R991090860</t>
  </si>
  <si>
    <t>R991091600</t>
  </si>
  <si>
    <t>R991091680</t>
  </si>
  <si>
    <t>R991091030</t>
  </si>
  <si>
    <t>R991091670</t>
  </si>
  <si>
    <t>R991090620</t>
  </si>
  <si>
    <t>R991090390</t>
  </si>
  <si>
    <t>R140916340</t>
  </si>
  <si>
    <t>R140917310</t>
  </si>
  <si>
    <t>R991100050</t>
  </si>
  <si>
    <t>R991100060</t>
  </si>
  <si>
    <t>R882450020</t>
  </si>
  <si>
    <t>R882450030</t>
  </si>
  <si>
    <t>R991100020</t>
  </si>
  <si>
    <t>R991100900</t>
  </si>
  <si>
    <t>R991100910</t>
  </si>
  <si>
    <t>R991100660</t>
  </si>
  <si>
    <t>R140914720</t>
  </si>
  <si>
    <t>R882450050</t>
  </si>
  <si>
    <t>R882450100</t>
  </si>
  <si>
    <t>R882450150</t>
  </si>
  <si>
    <t>R882450200</t>
  </si>
  <si>
    <t>R882450250</t>
  </si>
  <si>
    <t>R882450300</t>
  </si>
  <si>
    <t>R882450350</t>
  </si>
  <si>
    <t>R882450400</t>
  </si>
  <si>
    <t>R882450010</t>
  </si>
  <si>
    <t>R991030410</t>
  </si>
  <si>
    <t>R991100630</t>
  </si>
  <si>
    <t>R991100690</t>
  </si>
  <si>
    <t>R991100850</t>
  </si>
  <si>
    <t>R140911510</t>
  </si>
  <si>
    <t>R140911500</t>
  </si>
  <si>
    <t>R991100730</t>
  </si>
  <si>
    <t>R991100790</t>
  </si>
  <si>
    <t>R991100010</t>
  </si>
  <si>
    <t>R991100420</t>
  </si>
  <si>
    <t>R140910080</t>
  </si>
  <si>
    <t>R140911250</t>
  </si>
  <si>
    <t>R140911270</t>
  </si>
  <si>
    <t>R140916160</t>
  </si>
  <si>
    <t>Petition Support</t>
  </si>
  <si>
    <t>OWNER</t>
  </si>
  <si>
    <t>Withdrawn Petition Support</t>
  </si>
  <si>
    <t>None</t>
  </si>
  <si>
    <t>Waiver Support</t>
  </si>
  <si>
    <t>Government Support</t>
  </si>
  <si>
    <t>No Support</t>
  </si>
  <si>
    <t>TOTAL:</t>
  </si>
  <si>
    <t>Total Support</t>
  </si>
  <si>
    <t>Actual SF</t>
  </si>
  <si>
    <t>Actual</t>
  </si>
  <si>
    <t>Zone A Square Feet</t>
  </si>
  <si>
    <t>Zone B Square Feet</t>
  </si>
  <si>
    <t>Assessable</t>
  </si>
  <si>
    <t>Zone C Square Feet</t>
  </si>
  <si>
    <t>Zone D Square Feet</t>
  </si>
  <si>
    <t>Percent of Assessment:</t>
  </si>
  <si>
    <t xml:space="preserve">ALLDECK INC  </t>
  </si>
  <si>
    <t xml:space="preserve">GRUNBAUM,HANS H TR &amp; GRUNBAUM,MARILYN K TR </t>
  </si>
  <si>
    <t>L &amp; P PROPERTY MANAGEMENT CO % LEGGETT &amp; PLATT INC TAX DEPT</t>
  </si>
  <si>
    <t xml:space="preserve">NORTH MACADAM INVESTORS LLC  </t>
  </si>
  <si>
    <t xml:space="preserve">O S F INTERNATIONAL INC  </t>
  </si>
  <si>
    <t xml:space="preserve">O S F INTERNATIONAL INC TO PROPERTY TAX DEPT </t>
  </si>
  <si>
    <t>OREGON STATE OF(BRD HIGHER ED % OHSU MAIL STOP:  PP22E</t>
  </si>
  <si>
    <t xml:space="preserve">OREGON STATE OF (BOARD OF HIGH  </t>
  </si>
  <si>
    <t xml:space="preserve">OREGON STATE OF(BOARD OF HIGHE  </t>
  </si>
  <si>
    <t>OREGON STATE OF(MEDICAL DEPT % OHSU MAIL STOP: PP22E</t>
  </si>
  <si>
    <t>OREGON STATE OF(LSD BRIM/OHSU&gt; % OHSU 3181 SW SAM JACKSON PARK RD</t>
  </si>
  <si>
    <t xml:space="preserve">OREGON STATE OF (MEDICAL DEPT&gt;  </t>
  </si>
  <si>
    <t xml:space="preserve">OREGON STATE OF (U OF O MEDICAL SCHOOL </t>
  </si>
  <si>
    <t xml:space="preserve">OREGON STATE OF  </t>
  </si>
  <si>
    <t xml:space="preserve">RIVER CAMPUS INVESTORS LLC % WILLAMS &amp; DAME DEVELOPMENT </t>
  </si>
  <si>
    <t xml:space="preserve">T &amp; E INVESTMENTS  </t>
  </si>
  <si>
    <t xml:space="preserve">THE LANDING AT MACADAM LLC  </t>
  </si>
  <si>
    <t xml:space="preserve">PORTLAND CITY OF C/O CITY AUDITOR </t>
  </si>
  <si>
    <t>PORTLAND CITY OF % TRANSPORTATION ENGINEERING ATTN TROLLEY PROGRAM</t>
  </si>
  <si>
    <t xml:space="preserve">PORTLAND CITY OF % BES FACILITIES/ADMIN SVCS </t>
  </si>
  <si>
    <t xml:space="preserve">PORTLAND CITY OF  </t>
  </si>
  <si>
    <t xml:space="preserve">J E L C INC % COZZETTO,JAMES </t>
  </si>
  <si>
    <t xml:space="preserve">LA GRAND INDUSTRIAL SUPPLY CO&gt;  </t>
  </si>
  <si>
    <t xml:space="preserve">LINDQUIST,STUART H &amp; JANICE J </t>
  </si>
  <si>
    <t xml:space="preserve">MOODY STREET PARTNERS L L C  </t>
  </si>
  <si>
    <t xml:space="preserve">OAK HILL INVESTMENT CO  </t>
  </si>
  <si>
    <t xml:space="preserve">OREGON STATE OF(DEPT OF TRANS&gt;  </t>
  </si>
  <si>
    <t xml:space="preserve">OREGON STATE OF (DEPT OF TRANS  </t>
  </si>
  <si>
    <t xml:space="preserve">OREGON STATE OF(LEASED JHI ENGINEERING #27501 </t>
  </si>
  <si>
    <t xml:space="preserve">PASCUZZI,ARTHUR &amp; PASCUZZI, ERNEST &amp; PASCUZZI,PASQUALE </t>
  </si>
  <si>
    <t xml:space="preserve">PASCUZZI INVESTMENT LLC  </t>
  </si>
  <si>
    <t xml:space="preserve">PS PARTNERS VII LTD % DEPT PT OR 23723 </t>
  </si>
  <si>
    <t xml:space="preserve">SCHNITZER INVESTMENT CORP  </t>
  </si>
  <si>
    <t xml:space="preserve">THE JEH FAMILY LIMITED PARTNERSHIP </t>
  </si>
  <si>
    <t xml:space="preserve">Z R Z REALTY CO  </t>
  </si>
  <si>
    <t xml:space="preserve">Z V COMPANY INC 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</si>
</sst>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&quot;$&quot;#,##0.00;\(&quot;$&quot;#,##0.00\)"/>
    <numFmt numFmtId="167" formatCode="&quot;$&quot;#,##0.00"/>
    <numFmt numFmtId="168" formatCode="_(&quot;$&quot;* #,##0.00000_);_(&quot;$&quot;* \(#,##0.00000\);_(&quot;$&quot;* &quot;-&quot;?????_);_(@_)"/>
    <numFmt numFmtId="169" formatCode="#,##0.0"/>
    <numFmt numFmtId="170" formatCode="&quot;$&quot;#,##0.00000"/>
    <numFmt numFmtId="171" formatCode="&quot;$&quot;#,##0;\(&quot;$&quot;#,##0\)"/>
    <numFmt numFmtId="172" formatCode="&quot;$&quot;#,##0"/>
    <numFmt numFmtId="173" formatCode="#,##0.000000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0.0"/>
    <numFmt numFmtId="178" formatCode="&quot;$&quot;#,##0.0000000"/>
    <numFmt numFmtId="179" formatCode="_(&quot;$&quot;* #,##0.0_);_(&quot;$&quot;* \(#,##0.0\);_(&quot;$&quot;* &quot;-&quot;?_);_(@_)"/>
    <numFmt numFmtId="180" formatCode="0.000%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"/>
    <numFmt numFmtId="188" formatCode="0.000"/>
    <numFmt numFmtId="189" formatCode="0.00\ \f\t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?_);_(@_)"/>
    <numFmt numFmtId="194" formatCode="_(* #,##0_);_(* \(#,##0\);_(* &quot;-&quot;??_);_(@_)"/>
    <numFmt numFmtId="195" formatCode="00000"/>
    <numFmt numFmtId="196" formatCode="#,###,###,##0.00"/>
    <numFmt numFmtId="197" formatCode="###,###,###,##0.00\ ;\(###,###,###,##0.00\)"/>
    <numFmt numFmtId="198" formatCode="###,###,###,##0.00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  <numFmt numFmtId="201" formatCode="00000\-0000"/>
    <numFmt numFmtId="202" formatCode="&quot;$&quot;#,##0.0_);\(&quot;$&quot;#,##0.0\)"/>
    <numFmt numFmtId="203" formatCode="0###"/>
    <numFmt numFmtId="204" formatCode="#,##0.0_);\(#,##0.0\)"/>
    <numFmt numFmtId="205" formatCode="0000"/>
    <numFmt numFmtId="206" formatCode="#,##0.000"/>
    <numFmt numFmtId="207" formatCode="&quot;$&quot;#,##0.000"/>
    <numFmt numFmtId="208" formatCode="_(&quot;$&quot;* #,##0.0000_);_(&quot;$&quot;* \(#,##0.0000\);_(&quot;$&quot;* &quot;-&quot;????_);_(@_)"/>
    <numFmt numFmtId="209" formatCode="_(&quot;$&quot;* #,##0.0000000_);_(&quot;$&quot;* \(#,##0.0000000\);_(&quot;$&quot;* &quot;-&quot;???????_);_(@_)"/>
    <numFmt numFmtId="210" formatCode="0.00000000_)"/>
    <numFmt numFmtId="211" formatCode="#,##0.00000000_);\(#,##0.00000000\)"/>
    <numFmt numFmtId="212" formatCode="&quot;$&quot;#,##0.000000_);\(&quot;$&quot;#,##0.000000\)"/>
    <numFmt numFmtId="213" formatCode="0.00_)"/>
    <numFmt numFmtId="214" formatCode="mm/dd/yy_)"/>
    <numFmt numFmtId="215" formatCode="0.0000%"/>
    <numFmt numFmtId="216" formatCode="0.000000%"/>
    <numFmt numFmtId="217" formatCode="0_)"/>
    <numFmt numFmtId="218" formatCode="&quot;$&quot;#,##0.000000"/>
    <numFmt numFmtId="219" formatCode="0.00_);\(0.00\)"/>
    <numFmt numFmtId="220" formatCode="#,##0.000_);\(#,##0.000\)"/>
    <numFmt numFmtId="221" formatCode="#,##0.0000000000000"/>
    <numFmt numFmtId="222" formatCode="&quot;S&quot;0"/>
    <numFmt numFmtId="223" formatCode="0.0000000000000000%"/>
    <numFmt numFmtId="224" formatCode="_(&quot;$&quot;* #,##0.00000000_);_(&quot;$&quot;* \(#,##0.00000000\);_(&quot;$&quot;* &quot;-&quot;????????_);_(@_)"/>
    <numFmt numFmtId="225" formatCode="_(&quot;$&quot;* #,##0.000_);_(&quot;$&quot;* \(#,##0.000\);_(&quot;$&quot;* &quot;-&quot;???_);_(@_)"/>
    <numFmt numFmtId="226" formatCode="_(&quot;$&quot;* #,##0.000000_);_(&quot;$&quot;* \(#,##0.000000\);_(&quot;$&quot;* &quot;-&quot;??????_);_(@_)"/>
    <numFmt numFmtId="227" formatCode="0.00000000000000%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2" borderId="3" xfId="22" applyFont="1" applyFill="1" applyBorder="1" applyAlignment="1">
      <alignment horizontal="left"/>
      <protection/>
    </xf>
    <xf numFmtId="0" fontId="4" fillId="2" borderId="4" xfId="22" applyFont="1" applyFill="1" applyBorder="1" applyAlignment="1">
      <alignment horizontal="left"/>
      <protection/>
    </xf>
    <xf numFmtId="3" fontId="4" fillId="2" borderId="4" xfId="22" applyNumberFormat="1" applyFont="1" applyFill="1" applyBorder="1" applyAlignment="1">
      <alignment horizontal="center"/>
      <protection/>
    </xf>
    <xf numFmtId="3" fontId="4" fillId="2" borderId="5" xfId="22" applyNumberFormat="1" applyFont="1" applyFill="1" applyBorder="1" applyAlignment="1">
      <alignment horizontal="center"/>
      <protection/>
    </xf>
    <xf numFmtId="3" fontId="1" fillId="0" borderId="6" xfId="22" applyNumberFormat="1" applyFont="1" applyFill="1" applyBorder="1" applyAlignment="1">
      <alignment horizontal="left" wrapText="1"/>
      <protection/>
    </xf>
    <xf numFmtId="3" fontId="1" fillId="0" borderId="7" xfId="22" applyNumberFormat="1" applyFont="1" applyFill="1" applyBorder="1" applyAlignment="1">
      <alignment horizontal="left" wrapText="1"/>
      <protection/>
    </xf>
    <xf numFmtId="0" fontId="1" fillId="0" borderId="6" xfId="22" applyFont="1" applyFill="1" applyBorder="1" applyAlignment="1">
      <alignment horizontal="left" wrapText="1"/>
      <protection/>
    </xf>
    <xf numFmtId="0" fontId="1" fillId="0" borderId="7" xfId="21" applyFont="1" applyFill="1" applyBorder="1" applyAlignment="1">
      <alignment horizontal="left" wrapText="1"/>
      <protection/>
    </xf>
    <xf numFmtId="0" fontId="1" fillId="0" borderId="7" xfId="22" applyFont="1" applyFill="1" applyBorder="1" applyAlignment="1">
      <alignment horizontal="left" wrapText="1"/>
      <protection/>
    </xf>
    <xf numFmtId="3" fontId="1" fillId="0" borderId="7" xfId="22" applyNumberFormat="1" applyFont="1" applyFill="1" applyBorder="1" applyAlignment="1">
      <alignment horizontal="right" wrapText="1"/>
      <protection/>
    </xf>
    <xf numFmtId="3" fontId="1" fillId="0" borderId="8" xfId="22" applyNumberFormat="1" applyFont="1" applyFill="1" applyBorder="1" applyAlignment="1">
      <alignment horizontal="right" wrapText="1"/>
      <protection/>
    </xf>
    <xf numFmtId="3" fontId="1" fillId="0" borderId="6" xfId="22" applyNumberFormat="1" applyFont="1" applyFill="1" applyBorder="1" applyAlignment="1">
      <alignment wrapText="1"/>
      <protection/>
    </xf>
    <xf numFmtId="3" fontId="1" fillId="0" borderId="7" xfId="22" applyNumberFormat="1" applyFont="1" applyFill="1" applyBorder="1" applyAlignment="1">
      <alignment wrapText="1"/>
      <protection/>
    </xf>
    <xf numFmtId="3" fontId="1" fillId="0" borderId="6" xfId="22" applyNumberFormat="1" applyFont="1" applyFill="1" applyBorder="1" applyAlignment="1">
      <alignment wrapText="1"/>
      <protection/>
    </xf>
    <xf numFmtId="3" fontId="1" fillId="0" borderId="9" xfId="22" applyNumberFormat="1" applyFont="1" applyFill="1" applyBorder="1" applyAlignment="1">
      <alignment horizontal="left" wrapText="1"/>
      <protection/>
    </xf>
    <xf numFmtId="3" fontId="1" fillId="0" borderId="10" xfId="22" applyNumberFormat="1" applyFont="1" applyFill="1" applyBorder="1" applyAlignment="1">
      <alignment horizontal="left" wrapText="1"/>
      <protection/>
    </xf>
    <xf numFmtId="3" fontId="1" fillId="0" borderId="10" xfId="22" applyNumberFormat="1" applyFont="1" applyFill="1" applyBorder="1" applyAlignment="1">
      <alignment horizontal="right" wrapText="1"/>
      <protection/>
    </xf>
    <xf numFmtId="3" fontId="1" fillId="0" borderId="11" xfId="22" applyNumberFormat="1" applyFont="1" applyFill="1" applyBorder="1" applyAlignment="1">
      <alignment horizontal="right" wrapText="1"/>
      <protection/>
    </xf>
    <xf numFmtId="3" fontId="4" fillId="0" borderId="9" xfId="22" applyNumberFormat="1" applyFont="1" applyFill="1" applyBorder="1" applyAlignment="1">
      <alignment horizontal="left" wrapText="1"/>
      <protection/>
    </xf>
    <xf numFmtId="3" fontId="4" fillId="0" borderId="12" xfId="22" applyNumberFormat="1" applyFont="1" applyFill="1" applyBorder="1" applyAlignment="1">
      <alignment horizontal="right" wrapText="1"/>
      <protection/>
    </xf>
    <xf numFmtId="3" fontId="4" fillId="0" borderId="9" xfId="22" applyNumberFormat="1" applyFont="1" applyFill="1" applyBorder="1" applyAlignment="1">
      <alignment wrapText="1"/>
      <protection/>
    </xf>
    <xf numFmtId="3" fontId="4" fillId="0" borderId="10" xfId="22" applyNumberFormat="1" applyFont="1" applyFill="1" applyBorder="1" applyAlignment="1">
      <alignment wrapText="1"/>
      <protection/>
    </xf>
    <xf numFmtId="3" fontId="4" fillId="0" borderId="10" xfId="22" applyNumberFormat="1" applyFont="1" applyFill="1" applyBorder="1" applyAlignment="1">
      <alignment horizontal="left" wrapText="1"/>
      <protection/>
    </xf>
    <xf numFmtId="3" fontId="1" fillId="0" borderId="9" xfId="22" applyNumberFormat="1" applyFont="1" applyFill="1" applyBorder="1" applyAlignment="1">
      <alignment wrapText="1"/>
      <protection/>
    </xf>
    <xf numFmtId="3" fontId="1" fillId="0" borderId="10" xfId="22" applyNumberFormat="1" applyFont="1" applyFill="1" applyBorder="1" applyAlignment="1">
      <alignment wrapText="1"/>
      <protection/>
    </xf>
    <xf numFmtId="3" fontId="4" fillId="0" borderId="13" xfId="22" applyNumberFormat="1" applyFont="1" applyFill="1" applyBorder="1" applyAlignment="1">
      <alignment wrapText="1"/>
      <protection/>
    </xf>
    <xf numFmtId="0" fontId="4" fillId="2" borderId="4" xfId="22" applyFont="1" applyFill="1" applyBorder="1" applyAlignment="1">
      <alignment horizontal="center"/>
      <protection/>
    </xf>
    <xf numFmtId="10" fontId="1" fillId="0" borderId="10" xfId="23" applyNumberFormat="1" applyFont="1" applyFill="1" applyBorder="1" applyAlignment="1">
      <alignment wrapText="1"/>
    </xf>
    <xf numFmtId="10" fontId="4" fillId="0" borderId="10" xfId="23" applyNumberFormat="1" applyFont="1" applyFill="1" applyBorder="1" applyAlignment="1">
      <alignment wrapText="1"/>
    </xf>
    <xf numFmtId="10" fontId="4" fillId="0" borderId="13" xfId="23" applyNumberFormat="1" applyFont="1" applyFill="1" applyBorder="1" applyAlignment="1">
      <alignment wrapText="1"/>
    </xf>
    <xf numFmtId="3" fontId="4" fillId="0" borderId="7" xfId="22" applyNumberFormat="1" applyFont="1" applyFill="1" applyBorder="1" applyAlignment="1">
      <alignment horizontal="right" wrapText="1"/>
      <protection/>
    </xf>
    <xf numFmtId="3" fontId="4" fillId="0" borderId="8" xfId="22" applyNumberFormat="1" applyFont="1" applyFill="1" applyBorder="1" applyAlignment="1">
      <alignment horizontal="right" wrapText="1"/>
      <protection/>
    </xf>
    <xf numFmtId="0" fontId="1" fillId="0" borderId="14" xfId="22" applyFont="1" applyFill="1" applyBorder="1" applyAlignment="1">
      <alignment horizontal="left" vertical="top" wrapText="1"/>
      <protection/>
    </xf>
    <xf numFmtId="0" fontId="1" fillId="0" borderId="12" xfId="21" applyFont="1" applyFill="1" applyBorder="1" applyAlignment="1">
      <alignment horizontal="left" vertical="top" wrapText="1"/>
      <protection/>
    </xf>
    <xf numFmtId="0" fontId="1" fillId="0" borderId="12" xfId="22" applyFont="1" applyFill="1" applyBorder="1" applyAlignment="1">
      <alignment horizontal="left" vertical="top" wrapText="1"/>
      <protection/>
    </xf>
    <xf numFmtId="3" fontId="1" fillId="0" borderId="12" xfId="22" applyNumberFormat="1" applyFont="1" applyFill="1" applyBorder="1" applyAlignment="1">
      <alignment horizontal="right" vertical="top" wrapText="1"/>
      <protection/>
    </xf>
    <xf numFmtId="3" fontId="1" fillId="0" borderId="15" xfId="22" applyNumberFormat="1" applyFont="1" applyFill="1" applyBorder="1" applyAlignment="1">
      <alignment horizontal="right" vertical="top" wrapText="1"/>
      <protection/>
    </xf>
    <xf numFmtId="3" fontId="1" fillId="0" borderId="7" xfId="22" applyNumberFormat="1" applyFont="1" applyFill="1" applyBorder="1" applyAlignment="1">
      <alignment horizontal="right" wrapText="1"/>
      <protection/>
    </xf>
    <xf numFmtId="3" fontId="1" fillId="0" borderId="8" xfId="22" applyNumberFormat="1" applyFont="1" applyFill="1" applyBorder="1" applyAlignment="1">
      <alignment horizontal="right" wrapText="1"/>
      <protection/>
    </xf>
    <xf numFmtId="3" fontId="4" fillId="0" borderId="11" xfId="22" applyNumberFormat="1" applyFont="1" applyFill="1" applyBorder="1" applyAlignment="1">
      <alignment horizontal="right" wrapText="1"/>
      <protection/>
    </xf>
    <xf numFmtId="10" fontId="1" fillId="0" borderId="0" xfId="23" applyNumberFormat="1" applyFont="1" applyFill="1" applyBorder="1" applyAlignment="1">
      <alignment horizontal="right" wrapText="1"/>
    </xf>
    <xf numFmtId="10" fontId="1" fillId="0" borderId="8" xfId="22" applyNumberFormat="1" applyFont="1" applyFill="1" applyBorder="1" applyAlignment="1">
      <alignment horizontal="right" wrapText="1"/>
      <protection/>
    </xf>
    <xf numFmtId="10" fontId="4" fillId="0" borderId="10" xfId="23" applyNumberFormat="1" applyFont="1" applyFill="1" applyBorder="1" applyAlignment="1" quotePrefix="1">
      <alignment wrapText="1"/>
    </xf>
    <xf numFmtId="10" fontId="4" fillId="0" borderId="11" xfId="23" applyNumberFormat="1" applyFont="1" applyFill="1" applyBorder="1" applyAlignment="1">
      <alignment wrapText="1"/>
    </xf>
    <xf numFmtId="1" fontId="1" fillId="0" borderId="10" xfId="23" applyNumberFormat="1" applyFont="1" applyFill="1" applyBorder="1" applyAlignment="1">
      <alignment wrapText="1"/>
    </xf>
    <xf numFmtId="3" fontId="4" fillId="0" borderId="16" xfId="22" applyNumberFormat="1" applyFont="1" applyFill="1" applyBorder="1" applyAlignment="1" quotePrefix="1">
      <alignment wrapText="1"/>
      <protection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3" fontId="4" fillId="0" borderId="14" xfId="22" applyNumberFormat="1" applyFont="1" applyFill="1" applyBorder="1" applyAlignment="1">
      <alignment horizontal="left" wrapText="1"/>
      <protection/>
    </xf>
    <xf numFmtId="3" fontId="4" fillId="0" borderId="12" xfId="22" applyNumberFormat="1" applyFont="1" applyFill="1" applyBorder="1" applyAlignment="1">
      <alignment horizontal="left" wrapText="1"/>
      <protection/>
    </xf>
    <xf numFmtId="0" fontId="4" fillId="0" borderId="14" xfId="22" applyFont="1" applyFill="1" applyBorder="1" applyAlignment="1">
      <alignment horizontal="left" wrapText="1"/>
      <protection/>
    </xf>
    <xf numFmtId="0" fontId="4" fillId="0" borderId="12" xfId="22" applyFont="1" applyFill="1" applyBorder="1" applyAlignment="1">
      <alignment horizontal="left" wrapText="1"/>
      <protection/>
    </xf>
    <xf numFmtId="0" fontId="4" fillId="0" borderId="15" xfId="22" applyFont="1" applyFill="1" applyBorder="1" applyAlignment="1">
      <alignment horizontal="left" wrapText="1"/>
      <protection/>
    </xf>
    <xf numFmtId="0" fontId="4" fillId="2" borderId="19" xfId="22" applyFont="1" applyFill="1" applyBorder="1" applyAlignment="1">
      <alignment horizontal="center"/>
      <protection/>
    </xf>
    <xf numFmtId="0" fontId="4" fillId="2" borderId="20" xfId="22" applyFont="1" applyFill="1" applyBorder="1" applyAlignment="1">
      <alignment horizontal="center"/>
      <protection/>
    </xf>
    <xf numFmtId="0" fontId="4" fillId="2" borderId="21" xfId="22" applyFont="1" applyFill="1" applyBorder="1" applyAlignment="1">
      <alignment horizontal="center"/>
      <protection/>
    </xf>
    <xf numFmtId="3" fontId="4" fillId="0" borderId="10" xfId="22" applyNumberFormat="1" applyFont="1" applyFill="1" applyBorder="1" applyAlignment="1">
      <alignment horizontal="center" wrapText="1"/>
      <protection/>
    </xf>
    <xf numFmtId="3" fontId="4" fillId="0" borderId="11" xfId="22" applyNumberFormat="1" applyFont="1" applyFill="1" applyBorder="1" applyAlignment="1">
      <alignment horizontal="center" wrapText="1"/>
      <protection/>
    </xf>
    <xf numFmtId="3" fontId="4" fillId="0" borderId="12" xfId="22" applyNumberFormat="1" applyFont="1" applyFill="1" applyBorder="1" applyAlignment="1">
      <alignment horizontal="center" wrapText="1"/>
      <protection/>
    </xf>
    <xf numFmtId="3" fontId="4" fillId="0" borderId="15" xfId="22" applyNumberFormat="1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etition Support Calculation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_I_Development\2002\NE-SE%20102nd%20Ave%20Weidler%20to%20Wash'g\Estimate%20&amp;%20Propos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terial Pre-Design Estimate"/>
      <sheetName val="Local Pre-Design Estimate"/>
      <sheetName val="PROPOSAL"/>
      <sheetName val="Bid Proposal #1"/>
      <sheetName val="Calc Sheet"/>
      <sheetName val="Work Z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16.28125" style="0" customWidth="1"/>
    <col min="3" max="3" width="75.421875" style="0" bestFit="1" customWidth="1"/>
    <col min="4" max="11" width="10.28125" style="0" customWidth="1"/>
    <col min="12" max="13" width="10.28125" style="1" customWidth="1"/>
  </cols>
  <sheetData>
    <row r="1" spans="1:13" ht="13.5" thickBot="1">
      <c r="A1" s="2"/>
      <c r="B1" s="3"/>
      <c r="C1" s="3"/>
      <c r="D1" s="57" t="s">
        <v>167</v>
      </c>
      <c r="E1" s="58"/>
      <c r="F1" s="57" t="s">
        <v>168</v>
      </c>
      <c r="G1" s="58"/>
      <c r="H1" s="57" t="s">
        <v>170</v>
      </c>
      <c r="I1" s="58"/>
      <c r="J1" s="57" t="s">
        <v>171</v>
      </c>
      <c r="K1" s="58"/>
      <c r="L1" s="57" t="s">
        <v>77</v>
      </c>
      <c r="M1" s="59"/>
    </row>
    <row r="2" spans="1:13" ht="12.75" customHeight="1">
      <c r="A2" s="4" t="s">
        <v>0</v>
      </c>
      <c r="B2" s="5" t="s">
        <v>79</v>
      </c>
      <c r="C2" s="5" t="s">
        <v>157</v>
      </c>
      <c r="D2" s="30" t="s">
        <v>166</v>
      </c>
      <c r="E2" s="30" t="s">
        <v>169</v>
      </c>
      <c r="F2" s="30" t="s">
        <v>166</v>
      </c>
      <c r="G2" s="30" t="s">
        <v>169</v>
      </c>
      <c r="H2" s="30" t="s">
        <v>166</v>
      </c>
      <c r="I2" s="30" t="s">
        <v>169</v>
      </c>
      <c r="J2" s="30" t="s">
        <v>166</v>
      </c>
      <c r="K2" s="30" t="s">
        <v>169</v>
      </c>
      <c r="L2" s="6" t="s">
        <v>165</v>
      </c>
      <c r="M2" s="7" t="s">
        <v>169</v>
      </c>
    </row>
    <row r="3" spans="1:13" ht="12.75" customHeight="1">
      <c r="A3" s="54" t="s">
        <v>156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12.75" customHeight="1">
      <c r="A4" s="8" t="s">
        <v>4</v>
      </c>
      <c r="B4" s="9" t="s">
        <v>80</v>
      </c>
      <c r="C4" s="9" t="s">
        <v>173</v>
      </c>
      <c r="D4" s="13">
        <v>0</v>
      </c>
      <c r="E4" s="13">
        <v>0</v>
      </c>
      <c r="F4" s="13">
        <v>12072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12072</v>
      </c>
      <c r="M4" s="14">
        <v>0</v>
      </c>
    </row>
    <row r="5" spans="1:13" ht="12.75" customHeight="1">
      <c r="A5" s="8" t="s">
        <v>5</v>
      </c>
      <c r="B5" s="9" t="s">
        <v>81</v>
      </c>
      <c r="C5" s="9" t="s">
        <v>173</v>
      </c>
      <c r="D5" s="13">
        <v>0</v>
      </c>
      <c r="E5" s="13">
        <v>0</v>
      </c>
      <c r="F5" s="13">
        <v>40119</v>
      </c>
      <c r="G5" s="13">
        <v>37815</v>
      </c>
      <c r="H5" s="13">
        <v>0</v>
      </c>
      <c r="I5" s="13">
        <v>0</v>
      </c>
      <c r="J5" s="13">
        <v>0</v>
      </c>
      <c r="K5" s="13">
        <v>0</v>
      </c>
      <c r="L5" s="13">
        <v>40119</v>
      </c>
      <c r="M5" s="14">
        <v>37815</v>
      </c>
    </row>
    <row r="6" spans="1:13" ht="12.75" customHeight="1">
      <c r="A6" s="8" t="s">
        <v>1</v>
      </c>
      <c r="B6" s="9" t="s">
        <v>83</v>
      </c>
      <c r="C6" s="9" t="s">
        <v>174</v>
      </c>
      <c r="D6" s="13">
        <v>0</v>
      </c>
      <c r="E6" s="13">
        <v>0</v>
      </c>
      <c r="F6" s="13">
        <v>46000</v>
      </c>
      <c r="G6" s="13">
        <v>44352</v>
      </c>
      <c r="H6" s="13">
        <v>0</v>
      </c>
      <c r="I6" s="13">
        <v>0</v>
      </c>
      <c r="J6" s="13">
        <v>0</v>
      </c>
      <c r="K6" s="13">
        <v>0</v>
      </c>
      <c r="L6" s="13">
        <v>46000</v>
      </c>
      <c r="M6" s="14">
        <v>44352</v>
      </c>
    </row>
    <row r="7" spans="1:13" ht="12.75" customHeight="1">
      <c r="A7" s="8" t="s">
        <v>2</v>
      </c>
      <c r="B7" s="9" t="s">
        <v>84</v>
      </c>
      <c r="C7" s="9" t="s">
        <v>174</v>
      </c>
      <c r="D7" s="13">
        <v>0</v>
      </c>
      <c r="E7" s="13">
        <v>0</v>
      </c>
      <c r="F7" s="13">
        <v>46000</v>
      </c>
      <c r="G7" s="13">
        <v>44376</v>
      </c>
      <c r="H7" s="13">
        <v>0</v>
      </c>
      <c r="I7" s="13">
        <v>0</v>
      </c>
      <c r="J7" s="13">
        <v>0</v>
      </c>
      <c r="K7" s="13">
        <v>0</v>
      </c>
      <c r="L7" s="13">
        <v>46000</v>
      </c>
      <c r="M7" s="14">
        <v>44376</v>
      </c>
    </row>
    <row r="8" spans="1:13" ht="12.75" customHeight="1">
      <c r="A8" s="8" t="s">
        <v>40</v>
      </c>
      <c r="B8" s="9" t="s">
        <v>87</v>
      </c>
      <c r="C8" s="9" t="s">
        <v>175</v>
      </c>
      <c r="D8" s="13">
        <v>0</v>
      </c>
      <c r="E8" s="13">
        <v>0</v>
      </c>
      <c r="F8" s="13">
        <v>0</v>
      </c>
      <c r="G8" s="13">
        <v>0</v>
      </c>
      <c r="H8" s="13">
        <v>86654</v>
      </c>
      <c r="I8" s="13">
        <v>77490</v>
      </c>
      <c r="J8" s="13">
        <v>0</v>
      </c>
      <c r="K8" s="13">
        <v>0</v>
      </c>
      <c r="L8" s="13">
        <v>86654</v>
      </c>
      <c r="M8" s="14">
        <v>77490</v>
      </c>
    </row>
    <row r="9" spans="1:13" ht="12.75" customHeight="1">
      <c r="A9" s="8" t="s">
        <v>21</v>
      </c>
      <c r="B9" s="9" t="s">
        <v>91</v>
      </c>
      <c r="C9" s="9" t="s">
        <v>197</v>
      </c>
      <c r="D9" s="13">
        <v>25749</v>
      </c>
      <c r="E9" s="13">
        <v>24568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25749</v>
      </c>
      <c r="M9" s="14">
        <v>24568</v>
      </c>
    </row>
    <row r="10" spans="1:13" ht="12.75" customHeight="1">
      <c r="A10" s="8" t="s">
        <v>3</v>
      </c>
      <c r="B10" s="9" t="s">
        <v>92</v>
      </c>
      <c r="C10" s="9" t="s">
        <v>176</v>
      </c>
      <c r="D10" s="13">
        <v>0</v>
      </c>
      <c r="E10" s="13">
        <v>0</v>
      </c>
      <c r="F10" s="13">
        <v>275047</v>
      </c>
      <c r="G10" s="13">
        <v>178156</v>
      </c>
      <c r="H10" s="13">
        <v>131154</v>
      </c>
      <c r="I10" s="13">
        <v>81642</v>
      </c>
      <c r="J10" s="13">
        <v>0</v>
      </c>
      <c r="K10" s="13">
        <v>0</v>
      </c>
      <c r="L10" s="13">
        <v>406201</v>
      </c>
      <c r="M10" s="14">
        <v>259798</v>
      </c>
    </row>
    <row r="11" spans="1:13" ht="12.75" customHeight="1">
      <c r="A11" s="8" t="s">
        <v>34</v>
      </c>
      <c r="B11" s="9" t="s">
        <v>95</v>
      </c>
      <c r="C11" s="9" t="s">
        <v>177</v>
      </c>
      <c r="D11" s="13">
        <v>0</v>
      </c>
      <c r="E11" s="13">
        <v>0</v>
      </c>
      <c r="F11" s="13">
        <v>0</v>
      </c>
      <c r="G11" s="13">
        <v>0</v>
      </c>
      <c r="H11" s="13">
        <v>28350</v>
      </c>
      <c r="I11" s="13">
        <v>27623</v>
      </c>
      <c r="J11" s="13">
        <v>0</v>
      </c>
      <c r="K11" s="13">
        <v>0</v>
      </c>
      <c r="L11" s="13">
        <v>28350</v>
      </c>
      <c r="M11" s="14">
        <v>27623</v>
      </c>
    </row>
    <row r="12" spans="1:13" ht="12.75" customHeight="1">
      <c r="A12" s="8" t="s">
        <v>35</v>
      </c>
      <c r="B12" s="9" t="s">
        <v>96</v>
      </c>
      <c r="C12" s="9" t="s">
        <v>177</v>
      </c>
      <c r="D12" s="13">
        <v>0</v>
      </c>
      <c r="E12" s="13">
        <v>0</v>
      </c>
      <c r="F12" s="13">
        <v>0</v>
      </c>
      <c r="G12" s="13">
        <v>0</v>
      </c>
      <c r="H12" s="13">
        <v>46000</v>
      </c>
      <c r="I12" s="13">
        <v>44520</v>
      </c>
      <c r="J12" s="13">
        <v>0</v>
      </c>
      <c r="K12" s="13">
        <v>0</v>
      </c>
      <c r="L12" s="13">
        <v>46000</v>
      </c>
      <c r="M12" s="14">
        <v>44520</v>
      </c>
    </row>
    <row r="13" spans="1:13" ht="12.75" customHeight="1">
      <c r="A13" s="8" t="s">
        <v>37</v>
      </c>
      <c r="B13" s="9" t="s">
        <v>97</v>
      </c>
      <c r="C13" s="9" t="s">
        <v>178</v>
      </c>
      <c r="D13" s="13">
        <v>0</v>
      </c>
      <c r="E13" s="13">
        <v>0</v>
      </c>
      <c r="F13" s="13">
        <v>0</v>
      </c>
      <c r="G13" s="13">
        <v>0</v>
      </c>
      <c r="H13" s="13">
        <v>177756</v>
      </c>
      <c r="I13" s="13">
        <v>100491</v>
      </c>
      <c r="J13" s="13">
        <v>0</v>
      </c>
      <c r="K13" s="13">
        <v>0</v>
      </c>
      <c r="L13" s="13">
        <v>177756</v>
      </c>
      <c r="M13" s="14">
        <v>100491</v>
      </c>
    </row>
    <row r="14" spans="1:13" ht="12.75" customHeight="1">
      <c r="A14" s="8" t="s">
        <v>38</v>
      </c>
      <c r="B14" s="9" t="s">
        <v>98</v>
      </c>
      <c r="C14" s="9" t="s">
        <v>177</v>
      </c>
      <c r="D14" s="13">
        <v>0</v>
      </c>
      <c r="E14" s="13">
        <v>0</v>
      </c>
      <c r="F14" s="13">
        <v>0</v>
      </c>
      <c r="G14" s="13">
        <v>0</v>
      </c>
      <c r="H14" s="13">
        <v>38839</v>
      </c>
      <c r="I14" s="13">
        <v>36181</v>
      </c>
      <c r="J14" s="13">
        <v>0</v>
      </c>
      <c r="K14" s="13">
        <v>0</v>
      </c>
      <c r="L14" s="13">
        <v>38839</v>
      </c>
      <c r="M14" s="14">
        <v>36181</v>
      </c>
    </row>
    <row r="15" spans="1:13" ht="12.75" customHeight="1">
      <c r="A15" s="8" t="s">
        <v>43</v>
      </c>
      <c r="B15" s="9" t="s">
        <v>100</v>
      </c>
      <c r="C15" s="9" t="s">
        <v>179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382052</v>
      </c>
      <c r="K15" s="13">
        <v>0</v>
      </c>
      <c r="L15" s="13">
        <v>382052</v>
      </c>
      <c r="M15" s="14">
        <v>0</v>
      </c>
    </row>
    <row r="16" spans="1:13" ht="12.75" customHeight="1">
      <c r="A16" s="8" t="s">
        <v>44</v>
      </c>
      <c r="B16" s="9" t="s">
        <v>101</v>
      </c>
      <c r="C16" s="9" t="s">
        <v>179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1393721</v>
      </c>
      <c r="K16" s="13">
        <v>0</v>
      </c>
      <c r="L16" s="13">
        <v>1393721</v>
      </c>
      <c r="M16" s="14">
        <v>0</v>
      </c>
    </row>
    <row r="17" spans="1:13" ht="12.75" customHeight="1">
      <c r="A17" s="8" t="s">
        <v>45</v>
      </c>
      <c r="B17" s="9" t="s">
        <v>102</v>
      </c>
      <c r="C17" s="9" t="s">
        <v>180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271741</v>
      </c>
      <c r="K17" s="13">
        <v>0</v>
      </c>
      <c r="L17" s="13">
        <v>271741</v>
      </c>
      <c r="M17" s="14">
        <v>0</v>
      </c>
    </row>
    <row r="18" spans="1:13" ht="12.75" customHeight="1">
      <c r="A18" s="8" t="s">
        <v>46</v>
      </c>
      <c r="B18" s="9" t="s">
        <v>103</v>
      </c>
      <c r="C18" s="9" t="s">
        <v>180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334926</v>
      </c>
      <c r="K18" s="13">
        <v>334926</v>
      </c>
      <c r="L18" s="13">
        <v>334926</v>
      </c>
      <c r="M18" s="14">
        <v>334926</v>
      </c>
    </row>
    <row r="19" spans="1:13" ht="12.75" customHeight="1">
      <c r="A19" s="8" t="s">
        <v>47</v>
      </c>
      <c r="B19" s="9" t="s">
        <v>104</v>
      </c>
      <c r="C19" s="9" t="s">
        <v>180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134230</v>
      </c>
      <c r="K19" s="13">
        <v>0</v>
      </c>
      <c r="L19" s="13">
        <v>134230</v>
      </c>
      <c r="M19" s="14">
        <v>0</v>
      </c>
    </row>
    <row r="20" spans="1:13" ht="12.75" customHeight="1">
      <c r="A20" s="8" t="s">
        <v>48</v>
      </c>
      <c r="B20" s="9" t="s">
        <v>105</v>
      </c>
      <c r="C20" s="9" t="s">
        <v>179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1149298</v>
      </c>
      <c r="K20" s="13">
        <v>1149298</v>
      </c>
      <c r="L20" s="13">
        <v>1149298</v>
      </c>
      <c r="M20" s="14">
        <v>1149298</v>
      </c>
    </row>
    <row r="21" spans="1:13" ht="12.75" customHeight="1">
      <c r="A21" s="8" t="s">
        <v>49</v>
      </c>
      <c r="B21" s="9" t="s">
        <v>106</v>
      </c>
      <c r="C21" s="9" t="s">
        <v>181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6560</v>
      </c>
      <c r="K21" s="13">
        <v>6560</v>
      </c>
      <c r="L21" s="13">
        <v>6560</v>
      </c>
      <c r="M21" s="14">
        <v>6560</v>
      </c>
    </row>
    <row r="22" spans="1:13" ht="12.75" customHeight="1">
      <c r="A22" s="8" t="s">
        <v>50</v>
      </c>
      <c r="B22" s="9" t="s">
        <v>107</v>
      </c>
      <c r="C22" s="9" t="s">
        <v>180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69569</v>
      </c>
      <c r="K22" s="13">
        <v>69569</v>
      </c>
      <c r="L22" s="13">
        <v>69569</v>
      </c>
      <c r="M22" s="14">
        <v>69569</v>
      </c>
    </row>
    <row r="23" spans="1:13" ht="12.75" customHeight="1">
      <c r="A23" s="8" t="s">
        <v>51</v>
      </c>
      <c r="B23" s="9" t="s">
        <v>108</v>
      </c>
      <c r="C23" s="9" t="s">
        <v>179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333281</v>
      </c>
      <c r="K23" s="13">
        <v>333281</v>
      </c>
      <c r="L23" s="13">
        <v>333281</v>
      </c>
      <c r="M23" s="14">
        <v>333281</v>
      </c>
    </row>
    <row r="24" spans="1:13" ht="12.75" customHeight="1">
      <c r="A24" s="8" t="s">
        <v>52</v>
      </c>
      <c r="B24" s="9" t="s">
        <v>109</v>
      </c>
      <c r="C24" s="9" t="s">
        <v>182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623670</v>
      </c>
      <c r="K24" s="13">
        <v>623670</v>
      </c>
      <c r="L24" s="13">
        <v>623670</v>
      </c>
      <c r="M24" s="14">
        <v>623670</v>
      </c>
    </row>
    <row r="25" spans="1:13" ht="12.75" customHeight="1">
      <c r="A25" s="8" t="s">
        <v>53</v>
      </c>
      <c r="B25" s="9" t="s">
        <v>110</v>
      </c>
      <c r="C25" s="9" t="s">
        <v>179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15841</v>
      </c>
      <c r="K25" s="13">
        <v>0</v>
      </c>
      <c r="L25" s="13">
        <v>15841</v>
      </c>
      <c r="M25" s="14">
        <v>0</v>
      </c>
    </row>
    <row r="26" spans="1:13" ht="12.75" customHeight="1">
      <c r="A26" s="8" t="s">
        <v>54</v>
      </c>
      <c r="B26" s="9" t="s">
        <v>111</v>
      </c>
      <c r="C26" s="9" t="s">
        <v>179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5732</v>
      </c>
      <c r="K26" s="13">
        <v>0</v>
      </c>
      <c r="L26" s="13">
        <v>5732</v>
      </c>
      <c r="M26" s="14">
        <v>0</v>
      </c>
    </row>
    <row r="27" spans="1:13" ht="12.75" customHeight="1">
      <c r="A27" s="8" t="s">
        <v>55</v>
      </c>
      <c r="B27" s="9" t="s">
        <v>112</v>
      </c>
      <c r="C27" s="9" t="s">
        <v>179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3145</v>
      </c>
      <c r="K27" s="13">
        <v>0</v>
      </c>
      <c r="L27" s="13">
        <v>3145</v>
      </c>
      <c r="M27" s="14">
        <v>0</v>
      </c>
    </row>
    <row r="28" spans="1:13" ht="12.75" customHeight="1">
      <c r="A28" s="8" t="s">
        <v>56</v>
      </c>
      <c r="B28" s="9" t="s">
        <v>113</v>
      </c>
      <c r="C28" s="9" t="s">
        <v>179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4209</v>
      </c>
      <c r="K28" s="13">
        <v>0</v>
      </c>
      <c r="L28" s="13">
        <v>4209</v>
      </c>
      <c r="M28" s="14">
        <v>0</v>
      </c>
    </row>
    <row r="29" spans="1:13" ht="12.75" customHeight="1">
      <c r="A29" s="8" t="s">
        <v>57</v>
      </c>
      <c r="B29" s="9" t="s">
        <v>114</v>
      </c>
      <c r="C29" s="9" t="s">
        <v>179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8154</v>
      </c>
      <c r="K29" s="13">
        <v>0</v>
      </c>
      <c r="L29" s="13">
        <v>8154</v>
      </c>
      <c r="M29" s="14">
        <v>0</v>
      </c>
    </row>
    <row r="30" spans="1:13" ht="12.75" customHeight="1">
      <c r="A30" s="8" t="s">
        <v>58</v>
      </c>
      <c r="B30" s="9" t="s">
        <v>115</v>
      </c>
      <c r="C30" s="9" t="s">
        <v>179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14122</v>
      </c>
      <c r="K30" s="13">
        <v>0</v>
      </c>
      <c r="L30" s="13">
        <v>14122</v>
      </c>
      <c r="M30" s="14">
        <v>0</v>
      </c>
    </row>
    <row r="31" spans="1:13" ht="12.75" customHeight="1">
      <c r="A31" s="8" t="s">
        <v>59</v>
      </c>
      <c r="B31" s="9" t="s">
        <v>116</v>
      </c>
      <c r="C31" s="9" t="s">
        <v>183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25795</v>
      </c>
      <c r="K31" s="13">
        <v>25795</v>
      </c>
      <c r="L31" s="13">
        <v>25795</v>
      </c>
      <c r="M31" s="14">
        <v>25795</v>
      </c>
    </row>
    <row r="32" spans="1:13" ht="12.75" customHeight="1">
      <c r="A32" s="8" t="s">
        <v>60</v>
      </c>
      <c r="B32" s="9" t="s">
        <v>117</v>
      </c>
      <c r="C32" s="9" t="s">
        <v>184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1330</v>
      </c>
      <c r="K32" s="13">
        <v>1330</v>
      </c>
      <c r="L32" s="13">
        <v>1330</v>
      </c>
      <c r="M32" s="14">
        <v>1330</v>
      </c>
    </row>
    <row r="33" spans="1:13" ht="12.75" customHeight="1">
      <c r="A33" s="8" t="s">
        <v>61</v>
      </c>
      <c r="B33" s="9" t="s">
        <v>118</v>
      </c>
      <c r="C33" s="9" t="s">
        <v>179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84578</v>
      </c>
      <c r="K33" s="13">
        <v>0</v>
      </c>
      <c r="L33" s="13">
        <v>84578</v>
      </c>
      <c r="M33" s="14">
        <v>0</v>
      </c>
    </row>
    <row r="34" spans="1:13" ht="12.75" customHeight="1">
      <c r="A34" s="8" t="s">
        <v>62</v>
      </c>
      <c r="B34" s="9" t="s">
        <v>119</v>
      </c>
      <c r="C34" s="9" t="s">
        <v>185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20153</v>
      </c>
      <c r="K34" s="13">
        <v>0</v>
      </c>
      <c r="L34" s="13">
        <v>20153</v>
      </c>
      <c r="M34" s="14">
        <v>0</v>
      </c>
    </row>
    <row r="35" spans="1:13" ht="12.75" customHeight="1">
      <c r="A35" s="8" t="s">
        <v>63</v>
      </c>
      <c r="B35" s="9" t="s">
        <v>120</v>
      </c>
      <c r="C35" s="9" t="s">
        <v>185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70989</v>
      </c>
      <c r="K35" s="13">
        <v>0</v>
      </c>
      <c r="L35" s="13">
        <v>70989</v>
      </c>
      <c r="M35" s="14">
        <v>0</v>
      </c>
    </row>
    <row r="36" spans="1:13" ht="12.75" customHeight="1">
      <c r="A36" s="8" t="s">
        <v>64</v>
      </c>
      <c r="B36" s="9" t="s">
        <v>121</v>
      </c>
      <c r="C36" s="9" t="s">
        <v>186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86544</v>
      </c>
      <c r="K36" s="13">
        <v>0</v>
      </c>
      <c r="L36" s="13">
        <v>86544</v>
      </c>
      <c r="M36" s="14">
        <v>0</v>
      </c>
    </row>
    <row r="37" spans="1:13" ht="12.75" customHeight="1">
      <c r="A37" s="8" t="s">
        <v>24</v>
      </c>
      <c r="B37" s="9" t="s">
        <v>122</v>
      </c>
      <c r="C37" s="9" t="s">
        <v>179</v>
      </c>
      <c r="D37" s="13">
        <v>0</v>
      </c>
      <c r="E37" s="13">
        <v>0</v>
      </c>
      <c r="F37" s="13">
        <v>0</v>
      </c>
      <c r="G37" s="13">
        <v>0</v>
      </c>
      <c r="H37" s="13">
        <v>40000</v>
      </c>
      <c r="I37" s="13">
        <v>39379</v>
      </c>
      <c r="J37" s="13">
        <v>0</v>
      </c>
      <c r="K37" s="13">
        <v>0</v>
      </c>
      <c r="L37" s="13">
        <v>40000</v>
      </c>
      <c r="M37" s="14">
        <v>39379</v>
      </c>
    </row>
    <row r="38" spans="1:13" ht="12.75" customHeight="1">
      <c r="A38" s="8" t="s">
        <v>68</v>
      </c>
      <c r="B38" s="9" t="s">
        <v>133</v>
      </c>
      <c r="C38" s="9" t="s">
        <v>187</v>
      </c>
      <c r="D38" s="13">
        <v>97983</v>
      </c>
      <c r="E38" s="13">
        <v>97983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97983</v>
      </c>
      <c r="M38" s="14">
        <v>97983</v>
      </c>
    </row>
    <row r="39" spans="1:13" ht="12.75" customHeight="1">
      <c r="A39" s="8" t="s">
        <v>69</v>
      </c>
      <c r="B39" s="9" t="s">
        <v>134</v>
      </c>
      <c r="C39" s="9" t="s">
        <v>187</v>
      </c>
      <c r="D39" s="13">
        <v>44001</v>
      </c>
      <c r="E39" s="13">
        <v>44001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44001</v>
      </c>
      <c r="M39" s="14">
        <v>44001</v>
      </c>
    </row>
    <row r="40" spans="1:13" ht="12.75" customHeight="1">
      <c r="A40" s="8" t="s">
        <v>70</v>
      </c>
      <c r="B40" s="9" t="s">
        <v>135</v>
      </c>
      <c r="C40" s="9" t="s">
        <v>187</v>
      </c>
      <c r="D40" s="13">
        <v>44000</v>
      </c>
      <c r="E40" s="13">
        <v>44000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44000</v>
      </c>
      <c r="M40" s="14">
        <v>44000</v>
      </c>
    </row>
    <row r="41" spans="1:13" ht="12.75" customHeight="1">
      <c r="A41" s="8" t="s">
        <v>71</v>
      </c>
      <c r="B41" s="9" t="s">
        <v>136</v>
      </c>
      <c r="C41" s="9" t="s">
        <v>187</v>
      </c>
      <c r="D41" s="13">
        <v>2898</v>
      </c>
      <c r="E41" s="13">
        <v>2898</v>
      </c>
      <c r="F41" s="13">
        <v>95512</v>
      </c>
      <c r="G41" s="13">
        <v>95512</v>
      </c>
      <c r="H41" s="13">
        <v>0</v>
      </c>
      <c r="I41" s="13">
        <v>0</v>
      </c>
      <c r="J41" s="13">
        <v>0</v>
      </c>
      <c r="K41" s="13">
        <v>0</v>
      </c>
      <c r="L41" s="13">
        <v>98410</v>
      </c>
      <c r="M41" s="14">
        <v>98410</v>
      </c>
    </row>
    <row r="42" spans="1:13" ht="12.75" customHeight="1">
      <c r="A42" s="8" t="s">
        <v>72</v>
      </c>
      <c r="B42" s="9" t="s">
        <v>137</v>
      </c>
      <c r="C42" s="9" t="s">
        <v>187</v>
      </c>
      <c r="D42" s="13">
        <v>0</v>
      </c>
      <c r="E42" s="13">
        <v>0</v>
      </c>
      <c r="F42" s="13">
        <v>97042</v>
      </c>
      <c r="G42" s="13">
        <v>97042</v>
      </c>
      <c r="H42" s="13">
        <v>0</v>
      </c>
      <c r="I42" s="13">
        <v>0</v>
      </c>
      <c r="J42" s="13">
        <v>0</v>
      </c>
      <c r="K42" s="13">
        <v>0</v>
      </c>
      <c r="L42" s="13">
        <v>97042</v>
      </c>
      <c r="M42" s="14">
        <v>97042</v>
      </c>
    </row>
    <row r="43" spans="1:13" ht="12.75" customHeight="1">
      <c r="A43" s="8" t="s">
        <v>73</v>
      </c>
      <c r="B43" s="9" t="s">
        <v>138</v>
      </c>
      <c r="C43" s="9" t="s">
        <v>187</v>
      </c>
      <c r="D43" s="13">
        <v>0</v>
      </c>
      <c r="E43" s="13">
        <v>0</v>
      </c>
      <c r="F43" s="13">
        <v>50664</v>
      </c>
      <c r="G43" s="13">
        <v>50664</v>
      </c>
      <c r="H43" s="13">
        <v>0</v>
      </c>
      <c r="I43" s="13">
        <v>0</v>
      </c>
      <c r="J43" s="13">
        <v>0</v>
      </c>
      <c r="K43" s="13">
        <v>0</v>
      </c>
      <c r="L43" s="13">
        <v>50664</v>
      </c>
      <c r="M43" s="14">
        <v>50664</v>
      </c>
    </row>
    <row r="44" spans="1:13" ht="12.75" customHeight="1">
      <c r="A44" s="8" t="s">
        <v>74</v>
      </c>
      <c r="B44" s="9" t="s">
        <v>139</v>
      </c>
      <c r="C44" s="9" t="s">
        <v>187</v>
      </c>
      <c r="D44" s="13">
        <v>39200</v>
      </c>
      <c r="E44" s="13">
        <v>39200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39200</v>
      </c>
      <c r="M44" s="14">
        <v>39200</v>
      </c>
    </row>
    <row r="45" spans="1:13" ht="12.75" customHeight="1">
      <c r="A45" s="8" t="s">
        <v>75</v>
      </c>
      <c r="B45" s="9" t="s">
        <v>140</v>
      </c>
      <c r="C45" s="9" t="s">
        <v>187</v>
      </c>
      <c r="D45" s="13">
        <v>39201</v>
      </c>
      <c r="E45" s="13">
        <v>39201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39201</v>
      </c>
      <c r="M45" s="14">
        <v>39201</v>
      </c>
    </row>
    <row r="46" spans="1:13" ht="12.75" customHeight="1">
      <c r="A46" s="8" t="s">
        <v>76</v>
      </c>
      <c r="B46" s="9" t="s">
        <v>141</v>
      </c>
      <c r="C46" s="9" t="s">
        <v>187</v>
      </c>
      <c r="D46" s="13">
        <v>34753</v>
      </c>
      <c r="E46" s="13">
        <v>0</v>
      </c>
      <c r="F46" s="13">
        <v>76872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111625</v>
      </c>
      <c r="M46" s="14">
        <v>0</v>
      </c>
    </row>
    <row r="47" spans="1:13" ht="12.75" customHeight="1">
      <c r="A47" s="8" t="s">
        <v>41</v>
      </c>
      <c r="B47" s="9" t="s">
        <v>148</v>
      </c>
      <c r="C47" s="9" t="s">
        <v>188</v>
      </c>
      <c r="D47" s="13">
        <v>0</v>
      </c>
      <c r="E47" s="13">
        <v>0</v>
      </c>
      <c r="F47" s="13">
        <v>0</v>
      </c>
      <c r="G47" s="13">
        <v>0</v>
      </c>
      <c r="H47" s="13">
        <v>79810</v>
      </c>
      <c r="I47" s="13">
        <v>76083</v>
      </c>
      <c r="J47" s="13">
        <v>0</v>
      </c>
      <c r="K47" s="13">
        <v>0</v>
      </c>
      <c r="L47" s="13">
        <v>79810</v>
      </c>
      <c r="M47" s="14">
        <v>76083</v>
      </c>
    </row>
    <row r="48" spans="1:13" ht="12.75" customHeight="1">
      <c r="A48" s="8" t="s">
        <v>42</v>
      </c>
      <c r="B48" s="9" t="s">
        <v>149</v>
      </c>
      <c r="C48" s="9" t="s">
        <v>188</v>
      </c>
      <c r="D48" s="13">
        <v>0</v>
      </c>
      <c r="E48" s="13">
        <v>0</v>
      </c>
      <c r="F48" s="13">
        <v>0</v>
      </c>
      <c r="G48" s="13">
        <v>0</v>
      </c>
      <c r="H48" s="13">
        <v>90196</v>
      </c>
      <c r="I48" s="13">
        <v>26429</v>
      </c>
      <c r="J48" s="13">
        <v>0</v>
      </c>
      <c r="K48" s="13">
        <v>0</v>
      </c>
      <c r="L48" s="13">
        <v>90196</v>
      </c>
      <c r="M48" s="14">
        <v>26429</v>
      </c>
    </row>
    <row r="49" spans="1:13" ht="12.75" customHeight="1">
      <c r="A49" s="8" t="s">
        <v>32</v>
      </c>
      <c r="B49" s="9" t="s">
        <v>93</v>
      </c>
      <c r="C49" s="9" t="s">
        <v>189</v>
      </c>
      <c r="D49" s="13">
        <v>0</v>
      </c>
      <c r="E49" s="13">
        <v>0</v>
      </c>
      <c r="F49" s="13">
        <v>0</v>
      </c>
      <c r="G49" s="13">
        <v>0</v>
      </c>
      <c r="H49" s="13">
        <v>336047</v>
      </c>
      <c r="I49" s="13">
        <v>179983</v>
      </c>
      <c r="J49" s="13">
        <v>0</v>
      </c>
      <c r="K49" s="13">
        <v>0</v>
      </c>
      <c r="L49" s="13">
        <v>336047</v>
      </c>
      <c r="M49" s="14">
        <v>179983</v>
      </c>
    </row>
    <row r="50" spans="1:13" ht="12.75" customHeight="1">
      <c r="A50" s="8" t="s">
        <v>33</v>
      </c>
      <c r="B50" s="9" t="s">
        <v>94</v>
      </c>
      <c r="C50" s="9" t="s">
        <v>189</v>
      </c>
      <c r="D50" s="13">
        <v>0</v>
      </c>
      <c r="E50" s="13">
        <v>0</v>
      </c>
      <c r="F50" s="13">
        <v>0</v>
      </c>
      <c r="G50" s="13">
        <v>0</v>
      </c>
      <c r="H50" s="13">
        <v>89173</v>
      </c>
      <c r="I50" s="13">
        <v>44520</v>
      </c>
      <c r="J50" s="13">
        <v>0</v>
      </c>
      <c r="K50" s="13">
        <v>0</v>
      </c>
      <c r="L50" s="13">
        <v>89173</v>
      </c>
      <c r="M50" s="14">
        <v>44520</v>
      </c>
    </row>
    <row r="51" spans="1:13" ht="12.75" customHeight="1">
      <c r="A51" s="10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14"/>
    </row>
    <row r="52" spans="1:13" ht="12.75" customHeight="1">
      <c r="A52" s="54" t="s">
        <v>158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</row>
    <row r="53" spans="1:13" ht="12.75" customHeight="1">
      <c r="A53" s="15" t="s">
        <v>159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3"/>
      <c r="M53" s="14"/>
    </row>
    <row r="54" spans="1:13" ht="12.75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4"/>
    </row>
    <row r="55" spans="1:13" ht="12.75" customHeight="1">
      <c r="A55" s="54" t="s">
        <v>160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</row>
    <row r="56" spans="1:13" ht="12.75" customHeight="1">
      <c r="A56" s="17" t="s">
        <v>159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4"/>
    </row>
    <row r="57" spans="1:13" ht="12.75" customHeight="1">
      <c r="A57" s="10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4"/>
    </row>
    <row r="58" spans="1:13" ht="12.75" customHeight="1">
      <c r="A58" s="54" t="s">
        <v>161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6"/>
    </row>
    <row r="59" spans="1:13" ht="12.75" customHeight="1">
      <c r="A59" s="8" t="s">
        <v>65</v>
      </c>
      <c r="B59" s="9" t="s">
        <v>126</v>
      </c>
      <c r="C59" s="9" t="s">
        <v>190</v>
      </c>
      <c r="D59" s="13">
        <v>186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186</v>
      </c>
      <c r="M59" s="14">
        <v>0</v>
      </c>
    </row>
    <row r="60" spans="1:13" ht="12.75" customHeight="1">
      <c r="A60" s="8" t="s">
        <v>66</v>
      </c>
      <c r="B60" s="9" t="s">
        <v>127</v>
      </c>
      <c r="C60" s="9" t="s">
        <v>190</v>
      </c>
      <c r="D60" s="13">
        <v>0</v>
      </c>
      <c r="E60" s="13">
        <v>0</v>
      </c>
      <c r="F60" s="13">
        <v>186</v>
      </c>
      <c r="G60" s="13">
        <v>186</v>
      </c>
      <c r="H60" s="13">
        <v>0</v>
      </c>
      <c r="I60" s="13">
        <v>0</v>
      </c>
      <c r="J60" s="13">
        <v>0</v>
      </c>
      <c r="K60" s="13">
        <v>0</v>
      </c>
      <c r="L60" s="13">
        <v>186</v>
      </c>
      <c r="M60" s="14">
        <v>186</v>
      </c>
    </row>
    <row r="61" spans="1:13" ht="12.75" customHeight="1">
      <c r="A61" s="8" t="s">
        <v>12</v>
      </c>
      <c r="B61" s="9" t="s">
        <v>128</v>
      </c>
      <c r="C61" s="9" t="s">
        <v>191</v>
      </c>
      <c r="D61" s="13">
        <v>18881</v>
      </c>
      <c r="E61" s="13">
        <v>8090</v>
      </c>
      <c r="F61" s="13">
        <v>57974</v>
      </c>
      <c r="G61" s="13">
        <v>42715</v>
      </c>
      <c r="H61" s="13">
        <v>52715</v>
      </c>
      <c r="I61" s="13">
        <v>43500</v>
      </c>
      <c r="J61" s="13">
        <v>0</v>
      </c>
      <c r="K61" s="13">
        <v>0</v>
      </c>
      <c r="L61" s="13">
        <v>129570</v>
      </c>
      <c r="M61" s="14">
        <v>94305</v>
      </c>
    </row>
    <row r="62" spans="1:13" ht="12.75" customHeight="1">
      <c r="A62" s="8" t="s">
        <v>26</v>
      </c>
      <c r="B62" s="9" t="s">
        <v>82</v>
      </c>
      <c r="C62" s="9" t="s">
        <v>192</v>
      </c>
      <c r="D62" s="13">
        <v>0</v>
      </c>
      <c r="E62" s="13">
        <v>0</v>
      </c>
      <c r="F62" s="13">
        <v>0</v>
      </c>
      <c r="G62" s="13">
        <v>0</v>
      </c>
      <c r="H62" s="13">
        <v>2573</v>
      </c>
      <c r="I62" s="13">
        <v>2573</v>
      </c>
      <c r="J62" s="13">
        <v>0</v>
      </c>
      <c r="K62" s="13">
        <v>0</v>
      </c>
      <c r="L62" s="13">
        <v>2573</v>
      </c>
      <c r="M62" s="14">
        <v>2573</v>
      </c>
    </row>
    <row r="63" spans="1:13" ht="12.75" customHeight="1">
      <c r="A63" s="8" t="s">
        <v>29</v>
      </c>
      <c r="B63" s="9" t="s">
        <v>129</v>
      </c>
      <c r="C63" s="9" t="s">
        <v>191</v>
      </c>
      <c r="D63" s="13">
        <v>0</v>
      </c>
      <c r="E63" s="13">
        <v>0</v>
      </c>
      <c r="F63" s="13">
        <v>0</v>
      </c>
      <c r="G63" s="13">
        <v>0</v>
      </c>
      <c r="H63" s="13">
        <v>10346</v>
      </c>
      <c r="I63" s="13">
        <v>10346</v>
      </c>
      <c r="J63" s="13">
        <v>0</v>
      </c>
      <c r="K63" s="13">
        <v>0</v>
      </c>
      <c r="L63" s="13">
        <v>10346</v>
      </c>
      <c r="M63" s="14">
        <v>10346</v>
      </c>
    </row>
    <row r="64" spans="1:13" ht="12.75" customHeight="1">
      <c r="A64" s="8" t="s">
        <v>67</v>
      </c>
      <c r="B64" s="9" t="s">
        <v>130</v>
      </c>
      <c r="C64" s="9" t="s">
        <v>191</v>
      </c>
      <c r="D64" s="13">
        <v>0</v>
      </c>
      <c r="E64" s="13">
        <v>0</v>
      </c>
      <c r="F64" s="13">
        <v>0</v>
      </c>
      <c r="G64" s="13">
        <v>0</v>
      </c>
      <c r="H64" s="13">
        <v>12015</v>
      </c>
      <c r="I64" s="13">
        <v>0</v>
      </c>
      <c r="J64" s="13">
        <v>0</v>
      </c>
      <c r="K64" s="13">
        <v>0</v>
      </c>
      <c r="L64" s="13">
        <v>12015</v>
      </c>
      <c r="M64" s="14">
        <v>0</v>
      </c>
    </row>
    <row r="65" spans="1:13" ht="12.75" customHeight="1">
      <c r="A65" s="8" t="s">
        <v>39</v>
      </c>
      <c r="B65" s="9" t="s">
        <v>131</v>
      </c>
      <c r="C65" s="9" t="s">
        <v>193</v>
      </c>
      <c r="D65" s="13">
        <v>0</v>
      </c>
      <c r="E65" s="13">
        <v>0</v>
      </c>
      <c r="F65" s="13">
        <v>0</v>
      </c>
      <c r="G65" s="13">
        <v>0</v>
      </c>
      <c r="H65" s="13">
        <v>1467</v>
      </c>
      <c r="I65" s="13">
        <v>1467</v>
      </c>
      <c r="J65" s="13">
        <v>0</v>
      </c>
      <c r="K65" s="13">
        <v>0</v>
      </c>
      <c r="L65" s="13">
        <v>1467</v>
      </c>
      <c r="M65" s="14">
        <v>1467</v>
      </c>
    </row>
    <row r="66" spans="1:13" ht="12.75" customHeight="1">
      <c r="A66" s="36"/>
      <c r="B66" s="37"/>
      <c r="C66" s="38"/>
      <c r="D66" s="23"/>
      <c r="E66" s="38"/>
      <c r="F66" s="38"/>
      <c r="G66" s="38"/>
      <c r="H66" s="38"/>
      <c r="I66" s="38"/>
      <c r="J66" s="38"/>
      <c r="K66" s="38"/>
      <c r="L66" s="39"/>
      <c r="M66" s="40"/>
    </row>
    <row r="67" spans="1:13" ht="12.75" customHeight="1">
      <c r="A67" s="54" t="s">
        <v>162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6"/>
    </row>
    <row r="68" spans="1:13" ht="12.75" customHeight="1">
      <c r="A68" s="8" t="s">
        <v>17</v>
      </c>
      <c r="B68" s="9" t="s">
        <v>85</v>
      </c>
      <c r="C68" s="9" t="s">
        <v>194</v>
      </c>
      <c r="D68" s="13">
        <v>20000</v>
      </c>
      <c r="E68" s="13">
        <v>16913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20000</v>
      </c>
      <c r="M68" s="14">
        <v>16913</v>
      </c>
    </row>
    <row r="69" spans="1:13" ht="12.75" customHeight="1">
      <c r="A69" s="8" t="s">
        <v>22</v>
      </c>
      <c r="B69" s="9" t="s">
        <v>88</v>
      </c>
      <c r="C69" s="9" t="s">
        <v>195</v>
      </c>
      <c r="D69" s="13">
        <v>0</v>
      </c>
      <c r="E69" s="13">
        <v>0</v>
      </c>
      <c r="F69" s="13">
        <v>46000</v>
      </c>
      <c r="G69" s="13">
        <v>44310</v>
      </c>
      <c r="H69" s="13">
        <v>0</v>
      </c>
      <c r="I69" s="13">
        <v>0</v>
      </c>
      <c r="J69" s="13">
        <v>0</v>
      </c>
      <c r="K69" s="13">
        <v>0</v>
      </c>
      <c r="L69" s="13">
        <v>46000</v>
      </c>
      <c r="M69" s="14">
        <v>44310</v>
      </c>
    </row>
    <row r="70" spans="1:13" ht="12.75" customHeight="1">
      <c r="A70" s="8" t="s">
        <v>23</v>
      </c>
      <c r="B70" s="9" t="s">
        <v>89</v>
      </c>
      <c r="C70" s="9" t="s">
        <v>195</v>
      </c>
      <c r="D70" s="13">
        <v>0</v>
      </c>
      <c r="E70" s="13">
        <v>0</v>
      </c>
      <c r="F70" s="13">
        <v>46000</v>
      </c>
      <c r="G70" s="13">
        <v>45320</v>
      </c>
      <c r="H70" s="13">
        <v>0</v>
      </c>
      <c r="I70" s="13">
        <v>0</v>
      </c>
      <c r="J70" s="13">
        <v>0</v>
      </c>
      <c r="K70" s="13">
        <v>0</v>
      </c>
      <c r="L70" s="13">
        <v>46000</v>
      </c>
      <c r="M70" s="14">
        <v>45320</v>
      </c>
    </row>
    <row r="71" spans="1:13" ht="12.75" customHeight="1">
      <c r="A71" s="8" t="s">
        <v>30</v>
      </c>
      <c r="B71" s="9" t="s">
        <v>90</v>
      </c>
      <c r="C71" s="9" t="s">
        <v>196</v>
      </c>
      <c r="D71" s="13">
        <v>0</v>
      </c>
      <c r="E71" s="13">
        <v>0</v>
      </c>
      <c r="F71" s="13">
        <v>0</v>
      </c>
      <c r="G71" s="13">
        <v>0</v>
      </c>
      <c r="H71" s="13">
        <v>54146</v>
      </c>
      <c r="I71" s="13">
        <v>49708</v>
      </c>
      <c r="J71" s="13">
        <v>0</v>
      </c>
      <c r="K71" s="13">
        <v>0</v>
      </c>
      <c r="L71" s="13">
        <v>54146</v>
      </c>
      <c r="M71" s="14">
        <v>49708</v>
      </c>
    </row>
    <row r="72" spans="1:13" ht="12.75" customHeight="1">
      <c r="A72" s="8" t="s">
        <v>9</v>
      </c>
      <c r="B72" s="9" t="s">
        <v>99</v>
      </c>
      <c r="C72" s="9" t="s">
        <v>198</v>
      </c>
      <c r="D72" s="13">
        <v>16015</v>
      </c>
      <c r="E72" s="13">
        <v>7793</v>
      </c>
      <c r="F72" s="13">
        <v>104660</v>
      </c>
      <c r="G72" s="13">
        <v>98906</v>
      </c>
      <c r="H72" s="13">
        <v>0</v>
      </c>
      <c r="I72" s="13">
        <v>0</v>
      </c>
      <c r="J72" s="13">
        <v>0</v>
      </c>
      <c r="K72" s="13">
        <v>0</v>
      </c>
      <c r="L72" s="13">
        <v>120675</v>
      </c>
      <c r="M72" s="14">
        <v>106699</v>
      </c>
    </row>
    <row r="73" spans="1:13" ht="12.75" customHeight="1">
      <c r="A73" s="8" t="s">
        <v>11</v>
      </c>
      <c r="B73" s="9" t="s">
        <v>144</v>
      </c>
      <c r="C73" s="9" t="s">
        <v>199</v>
      </c>
      <c r="D73" s="13">
        <v>0</v>
      </c>
      <c r="E73" s="13">
        <v>0</v>
      </c>
      <c r="F73" s="13">
        <v>0</v>
      </c>
      <c r="G73" s="13">
        <v>0</v>
      </c>
      <c r="H73" s="13">
        <v>4517</v>
      </c>
      <c r="I73" s="13">
        <v>834</v>
      </c>
      <c r="J73" s="13">
        <v>0</v>
      </c>
      <c r="K73" s="13">
        <v>0</v>
      </c>
      <c r="L73" s="13">
        <v>4517</v>
      </c>
      <c r="M73" s="14">
        <v>834</v>
      </c>
    </row>
    <row r="74" spans="1:13" ht="12.75" customHeight="1">
      <c r="A74" s="8" t="s">
        <v>13</v>
      </c>
      <c r="B74" s="9" t="s">
        <v>145</v>
      </c>
      <c r="C74" s="9" t="s">
        <v>200</v>
      </c>
      <c r="D74" s="13">
        <v>0</v>
      </c>
      <c r="E74" s="13">
        <v>0</v>
      </c>
      <c r="F74" s="13">
        <v>0</v>
      </c>
      <c r="G74" s="13">
        <v>0</v>
      </c>
      <c r="H74" s="13">
        <v>70463</v>
      </c>
      <c r="I74" s="13">
        <v>70463</v>
      </c>
      <c r="J74" s="13">
        <v>0</v>
      </c>
      <c r="K74" s="13">
        <v>0</v>
      </c>
      <c r="L74" s="13">
        <v>70463</v>
      </c>
      <c r="M74" s="14">
        <v>70463</v>
      </c>
    </row>
    <row r="75" spans="1:13" ht="12.75" customHeight="1">
      <c r="A75" s="8" t="s">
        <v>18</v>
      </c>
      <c r="B75" s="9" t="s">
        <v>146</v>
      </c>
      <c r="C75" s="9" t="s">
        <v>201</v>
      </c>
      <c r="D75" s="13">
        <v>9652</v>
      </c>
      <c r="E75" s="13">
        <v>9652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9652</v>
      </c>
      <c r="M75" s="14">
        <v>9652</v>
      </c>
    </row>
    <row r="76" spans="1:13" ht="12.75" customHeight="1">
      <c r="A76" s="8" t="s">
        <v>19</v>
      </c>
      <c r="B76" s="9" t="s">
        <v>147</v>
      </c>
      <c r="C76" s="9" t="s">
        <v>201</v>
      </c>
      <c r="D76" s="13">
        <v>3000</v>
      </c>
      <c r="E76" s="13">
        <v>3000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3000</v>
      </c>
      <c r="M76" s="14">
        <v>3000</v>
      </c>
    </row>
    <row r="77" spans="1:13" ht="12.75" customHeight="1">
      <c r="A77" s="8" t="s">
        <v>25</v>
      </c>
      <c r="B77" s="9" t="s">
        <v>123</v>
      </c>
      <c r="C77" s="9" t="s">
        <v>202</v>
      </c>
      <c r="D77" s="13">
        <v>0</v>
      </c>
      <c r="E77" s="13">
        <v>0</v>
      </c>
      <c r="F77" s="13">
        <v>0</v>
      </c>
      <c r="G77" s="13">
        <v>0</v>
      </c>
      <c r="H77" s="13">
        <v>24706</v>
      </c>
      <c r="I77" s="13">
        <v>24238</v>
      </c>
      <c r="J77" s="13">
        <v>0</v>
      </c>
      <c r="K77" s="13">
        <v>0</v>
      </c>
      <c r="L77" s="13">
        <v>24706</v>
      </c>
      <c r="M77" s="14">
        <v>24238</v>
      </c>
    </row>
    <row r="78" spans="1:13" ht="12.75" customHeight="1">
      <c r="A78" s="8" t="s">
        <v>27</v>
      </c>
      <c r="B78" s="9" t="s">
        <v>124</v>
      </c>
      <c r="C78" s="9" t="s">
        <v>203</v>
      </c>
      <c r="D78" s="13">
        <v>0</v>
      </c>
      <c r="E78" s="13">
        <v>0</v>
      </c>
      <c r="F78" s="13">
        <v>0</v>
      </c>
      <c r="G78" s="13">
        <v>0</v>
      </c>
      <c r="H78" s="13">
        <v>18045</v>
      </c>
      <c r="I78" s="13">
        <v>17635</v>
      </c>
      <c r="J78" s="13">
        <v>0</v>
      </c>
      <c r="K78" s="13">
        <v>0</v>
      </c>
      <c r="L78" s="13">
        <v>18045</v>
      </c>
      <c r="M78" s="14">
        <v>17635</v>
      </c>
    </row>
    <row r="79" spans="1:13" ht="12.75" customHeight="1">
      <c r="A79" s="8" t="s">
        <v>28</v>
      </c>
      <c r="B79" s="9" t="s">
        <v>125</v>
      </c>
      <c r="C79" s="9" t="s">
        <v>203</v>
      </c>
      <c r="D79" s="13">
        <v>0</v>
      </c>
      <c r="E79" s="13">
        <v>0</v>
      </c>
      <c r="F79" s="13">
        <v>0</v>
      </c>
      <c r="G79" s="13">
        <v>0</v>
      </c>
      <c r="H79" s="13">
        <v>18018</v>
      </c>
      <c r="I79" s="13">
        <v>14692</v>
      </c>
      <c r="J79" s="13">
        <v>0</v>
      </c>
      <c r="K79" s="13">
        <v>0</v>
      </c>
      <c r="L79" s="13">
        <v>18018</v>
      </c>
      <c r="M79" s="14">
        <v>14692</v>
      </c>
    </row>
    <row r="80" spans="1:13" ht="12.75" customHeight="1">
      <c r="A80" s="8" t="s">
        <v>31</v>
      </c>
      <c r="B80" s="9" t="s">
        <v>132</v>
      </c>
      <c r="C80" s="9" t="s">
        <v>204</v>
      </c>
      <c r="D80" s="13">
        <v>0</v>
      </c>
      <c r="E80" s="13">
        <v>0</v>
      </c>
      <c r="F80" s="13">
        <v>92000</v>
      </c>
      <c r="G80" s="13">
        <v>77075</v>
      </c>
      <c r="H80" s="13">
        <v>0</v>
      </c>
      <c r="I80" s="13">
        <v>0</v>
      </c>
      <c r="J80" s="13">
        <v>0</v>
      </c>
      <c r="K80" s="13">
        <v>0</v>
      </c>
      <c r="L80" s="13">
        <v>92000</v>
      </c>
      <c r="M80" s="14">
        <v>77075</v>
      </c>
    </row>
    <row r="81" spans="1:13" ht="12.75" customHeight="1">
      <c r="A81" s="8" t="s">
        <v>6</v>
      </c>
      <c r="B81" s="9" t="s">
        <v>142</v>
      </c>
      <c r="C81" s="9" t="s">
        <v>205</v>
      </c>
      <c r="D81" s="13">
        <v>0</v>
      </c>
      <c r="E81" s="13">
        <v>0</v>
      </c>
      <c r="F81" s="13">
        <v>0</v>
      </c>
      <c r="G81" s="13">
        <v>0</v>
      </c>
      <c r="H81" s="13">
        <v>250066</v>
      </c>
      <c r="I81" s="13">
        <v>126369</v>
      </c>
      <c r="J81" s="13">
        <v>0</v>
      </c>
      <c r="K81" s="13">
        <v>0</v>
      </c>
      <c r="L81" s="13">
        <v>250066</v>
      </c>
      <c r="M81" s="14">
        <v>126369</v>
      </c>
    </row>
    <row r="82" spans="1:13" ht="12.75" customHeight="1">
      <c r="A82" s="8" t="s">
        <v>7</v>
      </c>
      <c r="B82" s="9" t="s">
        <v>143</v>
      </c>
      <c r="C82" s="9" t="s">
        <v>205</v>
      </c>
      <c r="D82" s="13">
        <v>0</v>
      </c>
      <c r="E82" s="13">
        <v>0</v>
      </c>
      <c r="F82" s="13">
        <v>138652</v>
      </c>
      <c r="G82" s="13">
        <v>83881</v>
      </c>
      <c r="H82" s="13">
        <v>449857</v>
      </c>
      <c r="I82" s="13">
        <v>296762</v>
      </c>
      <c r="J82" s="13">
        <v>0</v>
      </c>
      <c r="K82" s="13">
        <v>0</v>
      </c>
      <c r="L82" s="13">
        <v>588509</v>
      </c>
      <c r="M82" s="14">
        <v>380643</v>
      </c>
    </row>
    <row r="83" spans="1:13" ht="12.75" customHeight="1">
      <c r="A83" s="8" t="s">
        <v>20</v>
      </c>
      <c r="B83" s="9" t="s">
        <v>86</v>
      </c>
      <c r="C83" s="9" t="s">
        <v>206</v>
      </c>
      <c r="D83" s="13">
        <v>17250</v>
      </c>
      <c r="E83" s="13">
        <v>16875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17250</v>
      </c>
      <c r="M83" s="14">
        <v>16875</v>
      </c>
    </row>
    <row r="84" spans="1:13" ht="12.75" customHeight="1">
      <c r="A84" s="8" t="s">
        <v>8</v>
      </c>
      <c r="B84" s="9" t="s">
        <v>150</v>
      </c>
      <c r="C84" s="9" t="s">
        <v>207</v>
      </c>
      <c r="D84" s="13">
        <v>11976</v>
      </c>
      <c r="E84" s="13">
        <v>4865</v>
      </c>
      <c r="F84" s="13">
        <v>581396</v>
      </c>
      <c r="G84" s="13">
        <v>287914</v>
      </c>
      <c r="H84" s="13">
        <v>90363</v>
      </c>
      <c r="I84" s="13">
        <v>0</v>
      </c>
      <c r="J84" s="13">
        <v>0</v>
      </c>
      <c r="K84" s="13">
        <v>0</v>
      </c>
      <c r="L84" s="13">
        <v>683735</v>
      </c>
      <c r="M84" s="14">
        <v>292779</v>
      </c>
    </row>
    <row r="85" spans="1:13" ht="12.75" customHeight="1">
      <c r="A85" s="8" t="s">
        <v>10</v>
      </c>
      <c r="B85" s="9" t="s">
        <v>151</v>
      </c>
      <c r="C85" s="9" t="s">
        <v>207</v>
      </c>
      <c r="D85" s="13">
        <v>481973</v>
      </c>
      <c r="E85" s="13">
        <v>228352</v>
      </c>
      <c r="F85" s="13">
        <v>112921</v>
      </c>
      <c r="G85" s="13">
        <v>48272</v>
      </c>
      <c r="H85" s="13">
        <v>0</v>
      </c>
      <c r="I85" s="13">
        <v>0</v>
      </c>
      <c r="J85" s="13">
        <v>0</v>
      </c>
      <c r="K85" s="13">
        <v>0</v>
      </c>
      <c r="L85" s="13">
        <v>594894</v>
      </c>
      <c r="M85" s="14">
        <v>276624</v>
      </c>
    </row>
    <row r="86" spans="1:13" ht="12.75" customHeight="1">
      <c r="A86" s="8" t="s">
        <v>14</v>
      </c>
      <c r="B86" s="9" t="s">
        <v>152</v>
      </c>
      <c r="C86" s="9" t="s">
        <v>207</v>
      </c>
      <c r="D86" s="13">
        <v>14841</v>
      </c>
      <c r="E86" s="13">
        <v>12465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14841</v>
      </c>
      <c r="M86" s="14">
        <v>12465</v>
      </c>
    </row>
    <row r="87" spans="1:13" ht="12.75" customHeight="1">
      <c r="A87" s="8" t="s">
        <v>15</v>
      </c>
      <c r="B87" s="9" t="s">
        <v>153</v>
      </c>
      <c r="C87" s="9" t="s">
        <v>207</v>
      </c>
      <c r="D87" s="13">
        <v>10000</v>
      </c>
      <c r="E87" s="13">
        <v>8939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10000</v>
      </c>
      <c r="M87" s="14">
        <v>8939</v>
      </c>
    </row>
    <row r="88" spans="1:13" ht="12.75" customHeight="1">
      <c r="A88" s="8" t="s">
        <v>16</v>
      </c>
      <c r="B88" s="9" t="s">
        <v>154</v>
      </c>
      <c r="C88" s="9" t="s">
        <v>207</v>
      </c>
      <c r="D88" s="13">
        <v>10000</v>
      </c>
      <c r="E88" s="13">
        <v>6720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10000</v>
      </c>
      <c r="M88" s="14">
        <v>6720</v>
      </c>
    </row>
    <row r="89" spans="1:13" ht="12.75" customHeight="1">
      <c r="A89" s="8" t="s">
        <v>36</v>
      </c>
      <c r="B89" s="9" t="s">
        <v>155</v>
      </c>
      <c r="C89" s="9" t="s">
        <v>208</v>
      </c>
      <c r="D89" s="13">
        <v>0</v>
      </c>
      <c r="E89" s="13">
        <v>0</v>
      </c>
      <c r="F89" s="13">
        <v>40119</v>
      </c>
      <c r="G89" s="13">
        <v>38589</v>
      </c>
      <c r="H89" s="13">
        <v>0</v>
      </c>
      <c r="I89" s="13">
        <v>0</v>
      </c>
      <c r="J89" s="13">
        <v>0</v>
      </c>
      <c r="K89" s="13">
        <v>0</v>
      </c>
      <c r="L89" s="13">
        <v>40119</v>
      </c>
      <c r="M89" s="14">
        <v>38589</v>
      </c>
    </row>
    <row r="90" spans="1:13" ht="12.75" customHeight="1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0"/>
      <c r="M90" s="21"/>
    </row>
    <row r="91" spans="1:13" ht="12.75" customHeight="1">
      <c r="A91" s="22" t="s">
        <v>163</v>
      </c>
      <c r="B91" s="23"/>
      <c r="C91" s="23">
        <f>COUNT(L4:L89)</f>
        <v>76</v>
      </c>
      <c r="D91" s="23">
        <f>SUM(D4:D89)</f>
        <v>941559</v>
      </c>
      <c r="E91" s="23">
        <f aca="true" t="shared" si="0" ref="E91:M91">SUM(E4:E89)</f>
        <v>615515</v>
      </c>
      <c r="F91" s="23">
        <f t="shared" si="0"/>
        <v>1959236</v>
      </c>
      <c r="G91" s="23">
        <f t="shared" si="0"/>
        <v>1315085</v>
      </c>
      <c r="H91" s="23">
        <f t="shared" si="0"/>
        <v>2203276</v>
      </c>
      <c r="I91" s="23">
        <f t="shared" si="0"/>
        <v>1392928</v>
      </c>
      <c r="J91" s="23">
        <f t="shared" si="0"/>
        <v>5039640</v>
      </c>
      <c r="K91" s="23">
        <f t="shared" si="0"/>
        <v>2544429</v>
      </c>
      <c r="L91" s="23">
        <f t="shared" si="0"/>
        <v>10143711</v>
      </c>
      <c r="M91" s="43">
        <f t="shared" si="0"/>
        <v>5867957</v>
      </c>
    </row>
    <row r="92" spans="1:13" ht="12.75" customHeight="1">
      <c r="A92" s="52" t="s">
        <v>172</v>
      </c>
      <c r="B92" s="53"/>
      <c r="C92" s="53"/>
      <c r="D92" s="25"/>
      <c r="E92" s="46">
        <v>0.18421052655956557</v>
      </c>
      <c r="F92" s="25"/>
      <c r="G92" s="46">
        <v>0.1315789473955073</v>
      </c>
      <c r="H92" s="25"/>
      <c r="I92" s="46">
        <v>0.05263157864941999</v>
      </c>
      <c r="J92" s="25"/>
      <c r="K92" s="46">
        <v>0.6315789473955075</v>
      </c>
      <c r="L92" s="46"/>
      <c r="M92" s="47">
        <v>1</v>
      </c>
    </row>
    <row r="93" spans="1:13" ht="12.75" customHeight="1">
      <c r="A93" s="22"/>
      <c r="B93" s="26"/>
      <c r="C93" s="26"/>
      <c r="D93" s="62"/>
      <c r="E93" s="62"/>
      <c r="F93" s="62"/>
      <c r="G93" s="62"/>
      <c r="H93" s="62"/>
      <c r="I93" s="62"/>
      <c r="J93" s="62"/>
      <c r="K93" s="62"/>
      <c r="L93" s="62"/>
      <c r="M93" s="63"/>
    </row>
    <row r="94" spans="1:15" ht="12.75">
      <c r="A94" s="27">
        <f>COUNT(L4:L50)</f>
        <v>47</v>
      </c>
      <c r="B94" s="48"/>
      <c r="C94" s="28" t="s">
        <v>156</v>
      </c>
      <c r="D94" s="41">
        <v>327785</v>
      </c>
      <c r="E94" s="41">
        <v>291851</v>
      </c>
      <c r="F94" s="41">
        <v>739328</v>
      </c>
      <c r="G94" s="41">
        <v>547917</v>
      </c>
      <c r="H94" s="41">
        <v>1143979</v>
      </c>
      <c r="I94" s="41">
        <v>734341</v>
      </c>
      <c r="J94" s="41">
        <v>5039640</v>
      </c>
      <c r="K94" s="41">
        <v>2544429</v>
      </c>
      <c r="L94" s="41">
        <v>7250732</v>
      </c>
      <c r="M94" s="42">
        <v>4118538</v>
      </c>
      <c r="O94" s="1"/>
    </row>
    <row r="95" spans="1:15" ht="12.75">
      <c r="A95" s="27"/>
      <c r="B95" s="31"/>
      <c r="C95" s="28"/>
      <c r="D95" s="41"/>
      <c r="E95" s="44">
        <v>0.4741574128981422</v>
      </c>
      <c r="F95" s="41"/>
      <c r="G95" s="44">
        <v>0.41663998905013744</v>
      </c>
      <c r="H95" s="41"/>
      <c r="I95" s="44">
        <v>0.52719236026557</v>
      </c>
      <c r="J95" s="41"/>
      <c r="K95" s="44">
        <v>1</v>
      </c>
      <c r="L95" s="41"/>
      <c r="M95" s="45">
        <v>0.801491751472379</v>
      </c>
      <c r="O95" s="1"/>
    </row>
    <row r="96" spans="1:15" ht="12.75">
      <c r="A96" s="22"/>
      <c r="B96" s="26"/>
      <c r="C96" s="26"/>
      <c r="D96" s="60"/>
      <c r="E96" s="60"/>
      <c r="F96" s="60"/>
      <c r="G96" s="60"/>
      <c r="H96" s="60"/>
      <c r="I96" s="60"/>
      <c r="J96" s="60"/>
      <c r="K96" s="60"/>
      <c r="L96" s="60"/>
      <c r="M96" s="61"/>
      <c r="O96" s="1"/>
    </row>
    <row r="97" spans="1:13" ht="12.75">
      <c r="A97" s="27">
        <f>COUNT(#REF!)</f>
        <v>0</v>
      </c>
      <c r="B97" s="31"/>
      <c r="C97" s="28" t="s">
        <v>160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2">
        <v>0</v>
      </c>
    </row>
    <row r="98" spans="1:13" ht="12.75">
      <c r="A98" s="22"/>
      <c r="B98" s="26"/>
      <c r="C98" s="26"/>
      <c r="D98" s="62"/>
      <c r="E98" s="62"/>
      <c r="F98" s="62"/>
      <c r="G98" s="62"/>
      <c r="H98" s="62"/>
      <c r="I98" s="62"/>
      <c r="J98" s="62"/>
      <c r="K98" s="62"/>
      <c r="L98" s="62"/>
      <c r="M98" s="63"/>
    </row>
    <row r="99" spans="1:13" ht="12.75">
      <c r="A99" s="27">
        <f>COUNT(L59:L65)</f>
        <v>7</v>
      </c>
      <c r="B99" s="31"/>
      <c r="C99" s="28" t="s">
        <v>161</v>
      </c>
      <c r="D99" s="41">
        <f aca="true" t="shared" si="1" ref="D99:M99">SUM(D59:D65)</f>
        <v>19067</v>
      </c>
      <c r="E99" s="41">
        <f t="shared" si="1"/>
        <v>8090</v>
      </c>
      <c r="F99" s="41">
        <f t="shared" si="1"/>
        <v>58160</v>
      </c>
      <c r="G99" s="41">
        <f t="shared" si="1"/>
        <v>42901</v>
      </c>
      <c r="H99" s="41">
        <f t="shared" si="1"/>
        <v>79116</v>
      </c>
      <c r="I99" s="41">
        <f t="shared" si="1"/>
        <v>57886</v>
      </c>
      <c r="J99" s="41">
        <f t="shared" si="1"/>
        <v>0</v>
      </c>
      <c r="K99" s="41">
        <f t="shared" si="1"/>
        <v>0</v>
      </c>
      <c r="L99" s="41">
        <f t="shared" si="1"/>
        <v>156343</v>
      </c>
      <c r="M99" s="42">
        <f t="shared" si="1"/>
        <v>108877</v>
      </c>
    </row>
    <row r="100" spans="1:13" ht="12.75">
      <c r="A100" s="27"/>
      <c r="B100" s="31"/>
      <c r="C100" s="28"/>
      <c r="D100" s="41"/>
      <c r="E100" s="44">
        <f>E99/E$110</f>
        <v>0.013143465228304754</v>
      </c>
      <c r="F100" s="41"/>
      <c r="G100" s="44">
        <f>G99/G$110</f>
        <v>0.03262222593976815</v>
      </c>
      <c r="H100" s="41"/>
      <c r="I100" s="44">
        <f>I99/I$110</f>
        <v>0.041557065404672744</v>
      </c>
      <c r="J100" s="41"/>
      <c r="K100" s="44">
        <f>K99/K$110</f>
        <v>0</v>
      </c>
      <c r="L100" s="41"/>
      <c r="M100" s="45">
        <f>(E100*E$92)+(G100*G$92)+(I100*I$92)+(K100*K$92)</f>
        <v>0.00890077675766159</v>
      </c>
    </row>
    <row r="101" spans="1:13" ht="12.75">
      <c r="A101" s="22"/>
      <c r="B101" s="26"/>
      <c r="C101" s="26"/>
      <c r="D101" s="62"/>
      <c r="E101" s="62"/>
      <c r="F101" s="62"/>
      <c r="G101" s="62"/>
      <c r="H101" s="62"/>
      <c r="I101" s="62"/>
      <c r="J101" s="62"/>
      <c r="K101" s="62"/>
      <c r="L101" s="62"/>
      <c r="M101" s="63"/>
    </row>
    <row r="102" spans="1:13" ht="12.75">
      <c r="A102" s="24">
        <f>SUM(A94:A99)</f>
        <v>54</v>
      </c>
      <c r="B102" s="32"/>
      <c r="C102" s="25" t="s">
        <v>164</v>
      </c>
      <c r="D102" s="34">
        <v>346852</v>
      </c>
      <c r="E102" s="34">
        <v>299941</v>
      </c>
      <c r="F102" s="34">
        <v>797488</v>
      </c>
      <c r="G102" s="34">
        <v>590818</v>
      </c>
      <c r="H102" s="34">
        <v>1223095</v>
      </c>
      <c r="I102" s="34">
        <v>792227</v>
      </c>
      <c r="J102" s="34">
        <v>5039640</v>
      </c>
      <c r="K102" s="34">
        <v>2544429</v>
      </c>
      <c r="L102" s="34">
        <v>7407075</v>
      </c>
      <c r="M102" s="35">
        <v>4227415</v>
      </c>
    </row>
    <row r="103" spans="1:13" ht="12.75">
      <c r="A103" s="24"/>
      <c r="B103" s="32"/>
      <c r="C103" s="25"/>
      <c r="D103" s="41"/>
      <c r="E103" s="44">
        <v>0.48730087812644696</v>
      </c>
      <c r="F103" s="41"/>
      <c r="G103" s="44">
        <v>0.4492622149899056</v>
      </c>
      <c r="H103" s="41"/>
      <c r="I103" s="44">
        <v>0.5687494256702428</v>
      </c>
      <c r="J103" s="41"/>
      <c r="K103" s="44">
        <v>1</v>
      </c>
      <c r="L103" s="41"/>
      <c r="M103" s="45">
        <v>0.8103925282300406</v>
      </c>
    </row>
    <row r="104" spans="1:13" ht="12.75">
      <c r="A104" s="22"/>
      <c r="B104" s="26"/>
      <c r="C104" s="26"/>
      <c r="D104" s="60"/>
      <c r="E104" s="60"/>
      <c r="F104" s="60"/>
      <c r="G104" s="60"/>
      <c r="H104" s="60"/>
      <c r="I104" s="60"/>
      <c r="J104" s="60"/>
      <c r="K104" s="60"/>
      <c r="L104" s="60"/>
      <c r="M104" s="61"/>
    </row>
    <row r="105" spans="1:13" ht="12.75">
      <c r="A105" s="27">
        <f>COUNT(#REF!)</f>
        <v>0</v>
      </c>
      <c r="B105" s="31"/>
      <c r="C105" s="28" t="s">
        <v>158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2">
        <v>0</v>
      </c>
    </row>
    <row r="106" spans="1:13" ht="12.75">
      <c r="A106" s="22"/>
      <c r="B106" s="26"/>
      <c r="C106" s="26"/>
      <c r="D106" s="62"/>
      <c r="E106" s="62"/>
      <c r="F106" s="62"/>
      <c r="G106" s="62"/>
      <c r="H106" s="62"/>
      <c r="I106" s="62"/>
      <c r="J106" s="62"/>
      <c r="K106" s="62"/>
      <c r="L106" s="62"/>
      <c r="M106" s="63"/>
    </row>
    <row r="107" spans="1:13" ht="12.75">
      <c r="A107" s="27">
        <f>COUNT(L68:L89)</f>
        <v>22</v>
      </c>
      <c r="B107" s="31"/>
      <c r="C107" s="28" t="s">
        <v>162</v>
      </c>
      <c r="D107" s="41">
        <v>594707</v>
      </c>
      <c r="E107" s="41">
        <v>315574</v>
      </c>
      <c r="F107" s="41">
        <v>1161748</v>
      </c>
      <c r="G107" s="41">
        <v>724267</v>
      </c>
      <c r="H107" s="41">
        <v>980181</v>
      </c>
      <c r="I107" s="41">
        <v>600701</v>
      </c>
      <c r="J107" s="41">
        <v>0</v>
      </c>
      <c r="K107" s="41">
        <v>0</v>
      </c>
      <c r="L107" s="41">
        <v>2736636</v>
      </c>
      <c r="M107" s="42">
        <v>1640542</v>
      </c>
    </row>
    <row r="108" spans="1:13" ht="12.75">
      <c r="A108" s="27"/>
      <c r="B108" s="31"/>
      <c r="C108" s="28"/>
      <c r="D108" s="41"/>
      <c r="E108" s="44">
        <v>0.512699121873553</v>
      </c>
      <c r="F108" s="41"/>
      <c r="G108" s="44">
        <v>0.5507377850100944</v>
      </c>
      <c r="H108" s="41"/>
      <c r="I108" s="44">
        <v>0.43125057432975716</v>
      </c>
      <c r="J108" s="41"/>
      <c r="K108" s="44">
        <v>0</v>
      </c>
      <c r="L108" s="41"/>
      <c r="M108" s="45">
        <v>0.18960747176995968</v>
      </c>
    </row>
    <row r="109" spans="1:13" ht="12.75">
      <c r="A109" s="22"/>
      <c r="B109" s="26"/>
      <c r="C109" s="26"/>
      <c r="D109" s="62"/>
      <c r="E109" s="62"/>
      <c r="F109" s="62"/>
      <c r="G109" s="62"/>
      <c r="H109" s="62"/>
      <c r="I109" s="62"/>
      <c r="J109" s="62"/>
      <c r="K109" s="62"/>
      <c r="L109" s="62"/>
      <c r="M109" s="63"/>
    </row>
    <row r="110" spans="1:13" ht="12.75">
      <c r="A110" s="24">
        <f>SUM(A102:A107)</f>
        <v>76</v>
      </c>
      <c r="B110" s="31"/>
      <c r="C110" s="25" t="s">
        <v>78</v>
      </c>
      <c r="D110" s="34">
        <f aca="true" t="shared" si="2" ref="D110:M110">SUM(D4:D89)</f>
        <v>941559</v>
      </c>
      <c r="E110" s="34">
        <f t="shared" si="2"/>
        <v>615515</v>
      </c>
      <c r="F110" s="34">
        <f t="shared" si="2"/>
        <v>1959236</v>
      </c>
      <c r="G110" s="34">
        <f t="shared" si="2"/>
        <v>1315085</v>
      </c>
      <c r="H110" s="34">
        <f t="shared" si="2"/>
        <v>2203276</v>
      </c>
      <c r="I110" s="34">
        <f t="shared" si="2"/>
        <v>1392928</v>
      </c>
      <c r="J110" s="34">
        <f t="shared" si="2"/>
        <v>5039640</v>
      </c>
      <c r="K110" s="34">
        <f t="shared" si="2"/>
        <v>2544429</v>
      </c>
      <c r="L110" s="34">
        <f t="shared" si="2"/>
        <v>10143711</v>
      </c>
      <c r="M110" s="35">
        <f t="shared" si="2"/>
        <v>5867957</v>
      </c>
    </row>
    <row r="111" spans="1:13" ht="13.5" thickBot="1">
      <c r="A111" s="49"/>
      <c r="B111" s="33"/>
      <c r="C111" s="29"/>
      <c r="D111" s="50"/>
      <c r="E111" s="50">
        <f>(E94+E99+E103+E107)/E$110</f>
        <v>1.0000007916961864</v>
      </c>
      <c r="F111" s="50"/>
      <c r="G111" s="50">
        <f>(G94+G99+G103+G107)/G$110</f>
        <v>1.0000003416221879</v>
      </c>
      <c r="H111" s="50"/>
      <c r="I111" s="50">
        <f>(I94+I99+I103+I107)/I$110</f>
        <v>1.0000004083121494</v>
      </c>
      <c r="J111" s="50"/>
      <c r="K111" s="50">
        <f>(K94+K99+K103+K107)/K$110</f>
        <v>1.000000393015486</v>
      </c>
      <c r="L111" s="50"/>
      <c r="M111" s="51">
        <f>(E111*E$92)+(G111*G$92)+(I111*I$92)+(K111*K$92)</f>
        <v>1.0000004604994794</v>
      </c>
    </row>
  </sheetData>
  <mergeCells count="18">
    <mergeCell ref="D104:M104"/>
    <mergeCell ref="D106:M106"/>
    <mergeCell ref="D109:M109"/>
    <mergeCell ref="D93:M93"/>
    <mergeCell ref="D96:M96"/>
    <mergeCell ref="D98:M98"/>
    <mergeCell ref="D101:M101"/>
    <mergeCell ref="D1:E1"/>
    <mergeCell ref="F1:G1"/>
    <mergeCell ref="H1:I1"/>
    <mergeCell ref="L1:M1"/>
    <mergeCell ref="J1:K1"/>
    <mergeCell ref="A92:C92"/>
    <mergeCell ref="A67:M67"/>
    <mergeCell ref="A3:M3"/>
    <mergeCell ref="A52:M52"/>
    <mergeCell ref="A55:M55"/>
    <mergeCell ref="A58:M58"/>
  </mergeCells>
  <printOptions horizontalCentered="1"/>
  <pageMargins left="0.5" right="0.5" top="1.25" bottom="1" header="0.5" footer="0.5"/>
  <pageSetup fitToHeight="1" fitToWidth="1" horizontalDpi="600" verticalDpi="600" orientation="portrait" paperSize="3" scale="61" r:id="rId1"/>
  <headerFooter alignWithMargins="0">
    <oddHeader>&amp;C&amp;"Arial,Bold"&amp;11PORTLAND AERIAL TRAM IMPROVEMENT DISTRICT
Petition Evaluation</oddHeader>
    <oddFooter>&amp;L&amp;"Arial,Italic"&amp;9Portland Aerial Tram Petition Evaluation rev7.xls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PDOT - 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Aebi</dc:creator>
  <cp:keywords/>
  <dc:description/>
  <cp:lastModifiedBy> </cp:lastModifiedBy>
  <cp:lastPrinted>2004-05-28T19:40:45Z</cp:lastPrinted>
  <dcterms:created xsi:type="dcterms:W3CDTF">2003-12-16T22:22:59Z</dcterms:created>
  <dcterms:modified xsi:type="dcterms:W3CDTF">2007-03-12T22:30:49Z</dcterms:modified>
  <cp:category/>
  <cp:version/>
  <cp:contentType/>
  <cp:contentStatus/>
</cp:coreProperties>
</file>